
<file path=[Content_Types].xml><?xml version="1.0" encoding="utf-8"?>
<Types xmlns="http://schemas.openxmlformats.org/package/2006/content-types">
  <Default ContentType="application/vnd.openxmlformats-officedocument.vmlDrawing" Extension="vml"/>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binary" PartName="/xl/commentsmeta0"/>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S" sheetId="1" r:id="rId4"/>
    <sheet state="visible" name="Spesifikasi" sheetId="2" r:id="rId5"/>
    <sheet state="visible" name="Spesifikasi_Informasi" sheetId="3" r:id="rId6"/>
    <sheet state="visible" name="Spesifikasi_Pendidikan" sheetId="4" r:id="rId7"/>
    <sheet state="visible" name="Spesifikasi_Hiburan" sheetId="5" r:id="rId8"/>
    <sheet state="visible" name="Spesifikasi_Iklan" sheetId="6" r:id="rId9"/>
    <sheet state="visible" name="Respon_Pendengar" sheetId="7" r:id="rId10"/>
    <sheet state="visible" name="Narasumber" sheetId="8" r:id="rId11"/>
  </sheets>
  <definedNames>
    <definedName name="_xlfn.COUNTIFS">#NAME?</definedName>
    <definedName name="_xlfn.IFERROR">#NAME?</definedName>
    <definedName name="_xlfn.SUMIFS">#NAME?</definedName>
  </definedNames>
  <calcPr/>
  <extLst>
    <ext uri="GoogleSheetsCustomDataVersion2">
      <go:sheetsCustomData xmlns:go="http://customooxmlschemas.google.com/" r:id="rId12" roundtripDataChecksum="pTcmdCbt6wTmQSOemSqm48+fGx7V+bfAY658bSTabTY="/>
    </ext>
  </extLst>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H270">
      <text>
        <t xml:space="preserve">======
ID#AAABWc8_a-U
STREAMING BANDUNG    (2024-10-04 07:36:05)
MOHON DIISI REAL TIME NYA DIPUTAR DI JAM BERAPA,,</t>
      </text>
    </comment>
    <comment authorId="0" ref="H244">
      <text>
        <t xml:space="preserve">======
ID#AAABWc8_a-Q
RRI BANDUNG    (2024-10-04 07:36:05)
MOHON DIISI REAL TIME NYA DUPUTAR DI JAM BERAPA,,,</t>
      </text>
    </comment>
    <comment authorId="0" ref="H233">
      <text>
        <t xml:space="preserve">======
ID#AAABWc8_a-M
RRI BANDUNG    (2024-10-04 07:36:05)
MOHON DIISI REAL TIME NYA DUPUTAR DI JAM BERAPA,,,</t>
      </text>
    </comment>
    <comment authorId="0" ref="H315">
      <text>
        <t xml:space="preserve">======
ID#AAABWc8_a-Y
STREAMING BANDUNG    (2024-10-04 07:36:05)
MOHON DIISI REAL TIME NYA DIPUTAR DI JAM BERAPA,,</t>
      </text>
    </comment>
    <comment authorId="0" ref="H560">
      <text>
        <t xml:space="preserve">======
ID#AAABWc8_a-E
STREAMING BANDUNG    (2024-10-04 07:36:05)
MOHON DIISI REAL TIME NYA DIPUTAR DI JAM BERAPA,,</t>
      </text>
    </comment>
    <comment authorId="0" ref="H231">
      <text>
        <t xml:space="preserve">======
ID#AAABWc8_a-A
STREAMING BANDUNG    (2024-10-04 07:36:05)
MOHON DIISI REAL TIME NYA DIPUTAR DI JAM BERAPA</t>
      </text>
    </comment>
    <comment authorId="0" ref="H538">
      <text>
        <t xml:space="preserve">======
ID#AAABWc8_a98
STREAMING BANDUNG    (2024-10-04 07:36:05)
MOHON DIISI REAL TIME NYA DIPUTAR DI JAM BERAPA</t>
      </text>
    </comment>
    <comment authorId="0" ref="H309">
      <text>
        <t xml:space="preserve">======
ID#AAABWc8_a94
STREAMING BANDUNG    (2024-10-04 07:36:05)
MOHON DIISI REAL TIME NYA DIPUTAR DI JAM BERAPA</t>
      </text>
    </comment>
    <comment authorId="0" ref="H466">
      <text>
        <t xml:space="preserve">======
ID#AAABWc8_a-I
STREAMING BANDUNG    (2024-10-04 07:36:05)
MOHON DIISI REAL TIME NYA DIPUTAR DI JAM BERAPA,,</t>
      </text>
    </comment>
    <comment authorId="0" ref="H78">
      <text>
        <t xml:space="preserve">======
ID#AAABWc8_a90
STREAMING BANDUNG    (2024-10-04 07:36:05)
MOHON DIISI REAL TIME NYA DIPUTAR DI JAM BERAPA,,</t>
      </text>
    </comment>
    <comment authorId="0" ref="H551">
      <text>
        <t xml:space="preserve">======
ID#AAABWc8_a9s
STREAMING BANDUNG    (2024-10-04 07:36:05)
MOHON DIISI REAL TIME NYA DIPUTAR DI JAM BERAPA,,</t>
      </text>
    </comment>
    <comment authorId="0" ref="H336">
      <text>
        <t xml:space="preserve">======
ID#AAABWc8_a9w
STREAMING BANDUNG    (2024-10-04 07:36:05)
MOHON DIISI REAL TIME NYA DIPUTAR DI JAM BERAPA</t>
      </text>
    </comment>
  </commentList>
  <extLst>
    <ext uri="GoogleSheetsCustomDataVersion2">
      <go:sheetsCustomData xmlns:go="http://customooxmlschemas.google.com/" r:id="rId1" roundtripDataSignature="AMtx7mhjocf8pGQ1rFGj1/w1/leVBi5zfg=="/>
    </ext>
  </extLst>
</comments>
</file>

<file path=xl/sharedStrings.xml><?xml version="1.0" encoding="utf-8"?>
<sst xmlns="http://schemas.openxmlformats.org/spreadsheetml/2006/main" count="1872" uniqueCount="622">
  <si>
    <t>RADIO REPUBLIK INDONESIA
BANDUNG</t>
  </si>
  <si>
    <r>
      <rPr>
        <rFont val="Arial"/>
        <b/>
        <color theme="1"/>
        <sz val="10.0"/>
      </rPr>
      <t xml:space="preserve">DAFTAR ACARA SIARAN 
</t>
    </r>
    <r>
      <rPr>
        <rFont val="Arial"/>
        <b/>
        <color rgb="FF000000"/>
        <sz val="10.0"/>
      </rPr>
      <t xml:space="preserve">
PROGRAMA 1 
</t>
    </r>
    <r>
      <rPr>
        <rFont val="Arial"/>
        <b/>
        <color rgb="FFFF0000"/>
        <sz val="14.0"/>
      </rPr>
      <t xml:space="preserve">KANAL INFORMASI DAN INSPIRASI </t>
    </r>
    <r>
      <rPr>
        <rFont val="Arial"/>
        <b/>
        <color rgb="FF333399"/>
        <sz val="14.0"/>
      </rPr>
      <t xml:space="preserve">
</t>
    </r>
    <r>
      <rPr>
        <rFont val="Arial"/>
        <b/>
        <color rgb="FF000000"/>
        <sz val="10.0"/>
      </rPr>
      <t xml:space="preserve">
FREKUENSI : FM 97.6 MHz,  FM 96,6 MHz (Sumedang) fm 107,3 MHz (Cianjur )
 FM 91,8 MHz (Tambak Sari Ciamis ), FM 95,8 MHz (Gn Cikurai Garut), FM 98,2 MHz (Bungbulang Garut),FM 88,3 MHz (Puncak Surangga)
FM 97,8 MHz (Karang Nunggal Tasik malaya) , FM 98,1 MHz (Kota Tasik Malaya)
(Audio Streaming : www.rri.co.id)</t>
    </r>
  </si>
  <si>
    <t>HARI : SENIN                                         TANGGAL  : 7                     BULAN : OKTOBER  2024</t>
  </si>
  <si>
    <t>4 RABIUL AKHIR 1445 H</t>
  </si>
  <si>
    <t xml:space="preserve">WAKTU </t>
  </si>
  <si>
    <t xml:space="preserve">                                                        MATERI SIARAN</t>
  </si>
  <si>
    <t>KETERANGAN</t>
  </si>
  <si>
    <t>RESPON PENDENGAR</t>
  </si>
  <si>
    <t>PROGRAM</t>
  </si>
  <si>
    <t>FRAME</t>
  </si>
  <si>
    <t>DURASI</t>
  </si>
  <si>
    <t>HARI SENYUM SEDUNIA (WORLD SMILE DAY)</t>
  </si>
  <si>
    <t>Telp</t>
  </si>
  <si>
    <t>WA</t>
  </si>
  <si>
    <t>SMS</t>
  </si>
  <si>
    <t>IG</t>
  </si>
  <si>
    <t>Twitter</t>
  </si>
  <si>
    <t>Youtube</t>
  </si>
  <si>
    <t>Tune Tunggu</t>
  </si>
  <si>
    <t>AIRCAST</t>
  </si>
  <si>
    <t>Tune</t>
  </si>
  <si>
    <t>Opening</t>
  </si>
  <si>
    <t>LIVE</t>
  </si>
  <si>
    <t>Mars Jakarta
Call Buka Siaran
Lagu Indonesia Raya
ID Station</t>
  </si>
  <si>
    <t>Penyiar</t>
  </si>
  <si>
    <t>Membacakan Tinjauan Acara</t>
  </si>
  <si>
    <t xml:space="preserve">BUMPER BANDUNG PAGI INI </t>
  </si>
  <si>
    <t xml:space="preserve">Penyiar Talk
Mengantarkan acara Mutiara Pagi </t>
  </si>
  <si>
    <t>LAGU</t>
  </si>
  <si>
    <t>Lagu Religi
1. Judul:
Penyanyi: 
Tahun Rilis</t>
  </si>
  <si>
    <t xml:space="preserve">Penyiar </t>
  </si>
  <si>
    <t xml:space="preserve">Penyiar Talk 
Menyampaikan Tema Mutiara Pagi , improvisasi ttg Tema 
mengajak Pendengar untuk bertanya ttng tema yg 
akan dibahas pagi ini (5 Tlp) 
1.
2.
3.
4.
5.
Penyiar Setelah menerima tlp baru Menyampaikan pendapat masyarakat luas
ttng tema......Mutar Voxpop 
</t>
  </si>
  <si>
    <t xml:space="preserve">Voxspop </t>
  </si>
  <si>
    <t xml:space="preserve">Penyiar Talk
Untuk Lebih jelas nya kita ikuti acara mutiara pagi , bersama Casmita Solihin S.PD.i  dan </t>
  </si>
  <si>
    <r>
      <rPr>
        <rFont val="Arial"/>
        <b/>
        <color theme="1"/>
        <sz val="10.0"/>
      </rPr>
      <t xml:space="preserve">MUTIARA PAGI  </t>
    </r>
    <r>
      <rPr>
        <rFont val="Arial"/>
        <color theme="1"/>
        <sz val="10.0"/>
      </rPr>
      <t xml:space="preserve">
Topik     : 
Presenter : Casmita Solihin S Pdi 
Narasumber :
Line Interaktif
Telp  : 7200996 / 7275551
WA   : 0811 2209 760
SMS : 0811 2209 760
IG    : @rripro1bdg
Twitter : 
</t>
    </r>
  </si>
  <si>
    <t xml:space="preserve">
Respon Pendengar   :
Telp  :
WA   :
SMS :
IG    : 
Twitter : 
Youtube/Zoom :
Penelpon :
1.
2.
3.
4.
5.
</t>
  </si>
  <si>
    <t>Station ID</t>
  </si>
  <si>
    <t>Lagu Religi
2. Judul:
Penyanyi: 
Tahun Rilis</t>
  </si>
  <si>
    <t xml:space="preserve">FILLER </t>
  </si>
  <si>
    <t>FILLER RELIGI
ALLOH SENANTIASA MENOLONG HAMBANYA</t>
  </si>
  <si>
    <t>MINI FEATURE 
Topik      : MASJID BESAR CIPAGANTI
Narator  : VINA</t>
  </si>
  <si>
    <t>Lagu Religi
3. Judul:
Penyanyi: 
Tahun Rilis</t>
  </si>
  <si>
    <t>Mutiara Pagi
Penyiar</t>
  </si>
  <si>
    <t>Penyiar Talk
(Mengantarkan Warta JABAR PAGI)</t>
  </si>
  <si>
    <t>Tune Penunggu Berita
(Rayuan Pulau Kelapa)</t>
  </si>
  <si>
    <t>WARTA JABAR PAGI 
Topik Berita Utama : 
1. KPAI APRESASI PENCEGAHAN PERKAWINAN DI BAWAH UMUR 
2. PELAKU UMKM BELUM BISA MEMANFAATKAN TEKNOLOGI 
3. JURNAL PEMILIHAN KEPALA DAERAH 
4.</t>
  </si>
  <si>
    <t>Live</t>
  </si>
  <si>
    <t>Pembaca Berita : ALAN ALBANA 
OBB 
Voxpop : 
Wawancara :
Topik   :
Narasumber 
Feature 
CBB</t>
  </si>
  <si>
    <t>GARUDA PANCASILA</t>
  </si>
  <si>
    <r>
      <rPr>
        <rFont val="Arial"/>
        <b/>
        <color theme="1"/>
        <sz val="10.0"/>
      </rPr>
      <t>BANDUNG PAGI INI</t>
    </r>
    <r>
      <rPr>
        <rFont val="Arial"/>
        <color theme="1"/>
        <sz val="10.0"/>
      </rPr>
      <t xml:space="preserve">
Line Interaktif
Telp  : 7200996 / 7275551
WA   : 0811 2209 760
SMS : 0811 2209 760
IG    : @rripro1bdg
Twitter :</t>
    </r>
  </si>
  <si>
    <r>
      <rPr>
        <rFont val="Arial"/>
        <b/>
        <color theme="1"/>
        <sz val="10.0"/>
      </rPr>
      <t xml:space="preserve">Lagu 
1. Kita Indonesia Sesungguhnya (Versi 1)
   Penyanyi :
   Thn Dirilis :
</t>
    </r>
    <r>
      <rPr>
        <rFont val="Arial"/>
        <color theme="1"/>
        <sz val="10.0"/>
      </rPr>
      <t xml:space="preserve">
Respon Pendengar   :
Telp  :
WA   :
SMS :
IG    : 
Twitter : 
Youtube/Zoom :
</t>
    </r>
  </si>
  <si>
    <t>BANDUNG PAGI INI 
(Lanjutan)
Info :</t>
  </si>
  <si>
    <t xml:space="preserve">PenyiarTalk : 
</t>
  </si>
  <si>
    <t xml:space="preserve">BUMPER INFO LALIN </t>
  </si>
  <si>
    <r>
      <rPr>
        <rFont val="Arial"/>
        <b/>
        <color theme="1"/>
        <sz val="10.0"/>
      </rPr>
      <t xml:space="preserve">INFO LALIN </t>
    </r>
    <r>
      <rPr>
        <rFont val="Arial"/>
        <color theme="1"/>
        <sz val="10.0"/>
      </rPr>
      <t xml:space="preserve">
- Info Lalin
Narasumber : ATSC 2100 Hp 0811-2182-100
LAPORAN BILAL WIBISONO DI JALAN WATUKENCANA </t>
    </r>
  </si>
  <si>
    <t>Penyiar Talk - Interaksi Dengan Petugas ATCS</t>
  </si>
  <si>
    <t>BANDUNG PAGI INI 
LAGU</t>
  </si>
  <si>
    <t>Lagu:
2.  Judul : POSITIV 
     Penyanyi  : THE VIRGIN 
     Tahun Rilis :</t>
  </si>
  <si>
    <t>ILM</t>
  </si>
  <si>
    <t>ILM
INDONESIA RAMAH ANAK</t>
  </si>
  <si>
    <t xml:space="preserve">Spot </t>
  </si>
  <si>
    <t>Spot 
PROMO FREKUENSI PRO 1</t>
  </si>
  <si>
    <t>BANDUNG PAGI INI  
LAGU</t>
  </si>
  <si>
    <t>Lagu  :
3. Judul  : COBALAH MENGERTI 
   Penyanyi : PITERPAN 
   Thn Dirilis :</t>
  </si>
  <si>
    <t>BUMPER WARTA PRAKIRAAN CUACA</t>
  </si>
  <si>
    <t>Info Cuaca
(bmkg.co.id)</t>
  </si>
  <si>
    <t xml:space="preserve">Penyiar Menyampaikan Informasi Cuaca
Penyiar Membacakan Informasi 
Menggunakan Backsound Musik Upbeat </t>
  </si>
  <si>
    <t>Lagu  :
4. Judul  : KARENA KAMU 
   Penyanyi :GEISHA 
   Thn Dirilis :</t>
  </si>
  <si>
    <t>ROS
Materi : 
Reporter :</t>
  </si>
  <si>
    <t xml:space="preserve">
</t>
  </si>
  <si>
    <t>Lagu  :
5. Judul  : ARJUNA 
   Penyanyi : DEWA 
   Thn Dirilis :</t>
  </si>
  <si>
    <r>
      <rPr>
        <rFont val="Arial"/>
        <color theme="1"/>
        <sz val="10.0"/>
      </rPr>
      <t xml:space="preserve">BANDUNG PAGI INI 
</t>
    </r>
    <r>
      <rPr>
        <rFont val="Arial"/>
        <b/>
        <color theme="1"/>
        <sz val="10.0"/>
      </rPr>
      <t xml:space="preserve">Penyiar </t>
    </r>
  </si>
  <si>
    <r>
      <rPr>
        <rFont val="Arial"/>
        <b/>
        <color theme="1"/>
        <sz val="10.0"/>
      </rPr>
      <t>Penyiar Talk</t>
    </r>
    <r>
      <rPr>
        <rFont val="Arial"/>
        <color theme="1"/>
        <sz val="10.0"/>
      </rPr>
      <t xml:space="preserve">
( Mengantarkan Warta Berita
Pkl 07.00 )</t>
    </r>
  </si>
  <si>
    <t>WARTA BERITA
Topik Berita Utama : 
1. HUT TNI di IKN, Presiden Lepas Ribuan Pelari
2. Pebulu Tangkis Indonesia Diingatkan Tak Larut dengan Kemenangan
3. Tiket Pembukaan Perpanas XVII di Manahan Habis Dipesan
4. Kalahkan Tottenham, Pelatih Brighton Puji Penampilan Pemainnya</t>
  </si>
  <si>
    <t xml:space="preserve">RELAY PRO 3 RRI 
Pembaca Berita: HANA PRATIWI 
OBB 
Voxpop :
Wawancara 
Topik 
Narasumber 
Feature
 CBB </t>
  </si>
  <si>
    <t>ROS - BILAL WIBISONO
HAKIM DI PN BANDUNG MOGOK KERJA DARI 7 - 11 OKT
Line Interaktif
Telp  : 7200996 / 7275551
WA   : 0811 2209 760
SMS : 0811 2209 760
IG    : @rripro1bdg</t>
  </si>
  <si>
    <r>
      <rPr>
        <rFont val="Arial"/>
        <b/>
        <color theme="1"/>
        <sz val="10.0"/>
      </rPr>
      <t>Lagu 
1.Kita Indonesia Sesungguhnya (Versi 2)
   Penyanyi :
   Thn Dirilis :</t>
    </r>
    <r>
      <rPr>
        <rFont val="Arial"/>
        <color theme="1"/>
        <sz val="10.0"/>
      </rPr>
      <t xml:space="preserve">
Respon Pendengar   :
Telp  :
WA   :
SMS :
IG    : 
Twitter : 
Youtube/Zoom :</t>
    </r>
  </si>
  <si>
    <t xml:space="preserve">BANDUNG PAGI INI (OPINI PUBLIK)
(Lanjutan)
Info 
</t>
  </si>
  <si>
    <r>
      <rPr>
        <rFont val="Arial"/>
        <b/>
        <color theme="1"/>
        <sz val="10.0"/>
      </rPr>
      <t xml:space="preserve">Penyiar Talk </t>
    </r>
    <r>
      <rPr>
        <rFont val="Arial"/>
        <color theme="1"/>
        <sz val="10.0"/>
      </rPr>
      <t xml:space="preserve">
Menyampaikan beragam informasi yang berkaitan dg topik yg dibahas
</t>
    </r>
  </si>
  <si>
    <t>Lagu:
2.  Judul :
     Penyanyi  :
     Tahun Rilis :</t>
  </si>
  <si>
    <r>
      <rPr>
        <rFont val="Arial"/>
        <b/>
        <color theme="1"/>
        <sz val="10.0"/>
      </rPr>
      <t xml:space="preserve">OPINI PUBLIK </t>
    </r>
    <r>
      <rPr>
        <rFont val="Arial"/>
        <color theme="1"/>
        <sz val="10.0"/>
      </rPr>
      <t xml:space="preserve">
</t>
    </r>
  </si>
  <si>
    <t xml:space="preserve">Penyiar Talk 
Interaksi dg Pendengar 
1.
2.
3. 
</t>
  </si>
  <si>
    <t>BBPOM</t>
  </si>
  <si>
    <t>SPOT IKLAN KERJASAMA BBPOM
WASPADA OBAT SETELAN
PK :</t>
  </si>
  <si>
    <t>Spot 
PROMO HALLO RRI</t>
  </si>
  <si>
    <t>Lagu:
3. Judul :
 Penyanyi :
Tahun Rilis:</t>
  </si>
  <si>
    <t xml:space="preserve">WAWANCARA 
Topik           : 
Narasumber : </t>
  </si>
  <si>
    <t>Lagu:
4. Judul :
 Penyanyi :
Tahun Rilis:</t>
  </si>
  <si>
    <t xml:space="preserve">BANDUNG PAGI INI 
WAWANCARA 
Topik            : SANKSI DISIPLIN PERSIB DARI PSSI
Narasumber  : PENGAMAT SEPAKBOLA WAWAN DARMAWAN
Penyiar        : VERA
Line Interaktif
Telp  : 7200996 / 7275551
WA   : 0811 2209 760
SMS : 0811 2209 760
IG    : @rripro1bdg
Twitter : </t>
  </si>
  <si>
    <t>Prod.Pelaksana : 
PA :
Penyiar Talk 
Interaksi Penyiar - Narasumber - Pendengar 
Respon Pendengar   :
Telp  :
WA   :
SMS :
IG    : 
Twitter : 
Youtube/Zoom :
Penelpon:
1
2
3
4</t>
  </si>
  <si>
    <t>ILM
HARMONI KEHIDUPAN</t>
  </si>
  <si>
    <t>DIALOG BANDUNG PAGI INI
(Lanjutan)</t>
  </si>
  <si>
    <t>Penyiar Talk 
Interaksi Penyiar - Narasumber - Pendengar</t>
  </si>
  <si>
    <t>Spot</t>
  </si>
  <si>
    <t>Spot 
PILKADA 2024 (VERSI 1)</t>
  </si>
  <si>
    <t xml:space="preserve">Penyiar Talk 
Interaksi Penyiar - Narasumber - Pendengar
Kesimpulan - menutup acara </t>
  </si>
  <si>
    <t>DIALOG BANDUNG PAGI INI
LAGU</t>
  </si>
  <si>
    <t>Lagu 
1.Judul: 
    Penyanyi  :
    Tahun Rilis :</t>
  </si>
  <si>
    <t xml:space="preserve">CEK FAKTA VERSI 65
</t>
  </si>
  <si>
    <t>SPOT PROMO HALLO RRI</t>
  </si>
  <si>
    <r>
      <rPr>
        <rFont val="Arial"/>
        <b/>
        <color theme="1"/>
        <sz val="11.0"/>
      </rPr>
      <t xml:space="preserve">HALLO RRI
</t>
    </r>
    <r>
      <rPr>
        <rFont val="Arial"/>
        <b/>
        <color theme="1"/>
        <sz val="10.0"/>
      </rPr>
      <t xml:space="preserve">
A. PENDENGAR
1. Nama : RINJANI
    Alamat : ANTAPANI
    Keluhan : PUTAR BALIK SEMBARANGAN DI JL. ATLAS MENUJU FLY OVER PELANGI
2. Nama : ROS BILAL DENGAN WARGA JL. ELANG &amp; RIDWAN WARGA DAGO
    Alamat : JL ELANG DAN KL. DAGO
    Keluhan : JALANAN RUSAK DAN BERLUBANG
3. Nama : TEGUH &amp; RAHMAD
    Alamat : JL. GEDEBAGE
    Keluhan : KEBISINGAN BUS TELOLET MENGGANGGU WARGA
B. NARASUMBER
1. Nama : IPTU ISMAN RUSMANDIJANTO
   Jabatan : KASUBNIT KAMSEL POLRESTABES BDG
2. Nama : SIGIT SUADARMANTO
   Jabatan : KASUBAG TU UPTD OP BOJONEGARA DSDABM KOTA BDG
3. NAMA : SUHANDI
    JABATAN : KANITLANTAS POLSEK GEDEBAGE
Line Interaktif
Telp  : 7200996 / 7275551
WA   : 0811 2209 760
SMS : 0811 2209 760
IG    : @rripro1bdg
Twitter :</t>
    </r>
  </si>
  <si>
    <t xml:space="preserve">Penyiar Talk
Buka Acara - Interaksi Pendengar - Tanggapan Narasumber
</t>
  </si>
  <si>
    <t>HALLO RRI
LAGU</t>
  </si>
  <si>
    <t>Lagu : 
1. Judul  :
   Penyanyi :
   Thn Dirilis :</t>
  </si>
  <si>
    <r>
      <rPr>
        <rFont val="Arial"/>
        <b/>
        <color theme="1"/>
        <sz val="11.0"/>
      </rPr>
      <t xml:space="preserve">HALLO RRI
</t>
    </r>
    <r>
      <rPr>
        <rFont val="Arial"/>
        <b/>
        <color theme="1"/>
        <sz val="10.0"/>
      </rPr>
      <t xml:space="preserve">
A. PENDENGAR
1. Nama :
    Alamat :
    Keluhan :
2. Nama :
    Alamat :
    Keluhan : 
3. Nama :
    Alamat :
    Keluhan : 
B. NARASUMBER
1. Nama :
   Jabatan :
2. Nama :
   Jabatan :
Line Interaktif
Telp  : 7200996 / 7275551
WA   : 0811 2209 760
SMS : 0811 2209 760
IG    : @rripro1bdg
Twitter :</t>
    </r>
  </si>
  <si>
    <t xml:space="preserve">Penyiar Talk
Interaksi Pendengar - Tanggapan Narasumber
</t>
  </si>
  <si>
    <t>Lagu : 
2. Judul  :
   Penyanyi :
   Thn Dirilis :</t>
  </si>
  <si>
    <t xml:space="preserve">Filler
TANGGAP DARURAT BENCANA
</t>
  </si>
  <si>
    <r>
      <rPr>
        <rFont val="Arial"/>
        <b/>
        <color theme="1"/>
        <sz val="11.0"/>
      </rPr>
      <t xml:space="preserve">HALLO RRI
</t>
    </r>
    <r>
      <rPr>
        <rFont val="Arial"/>
        <b/>
        <color theme="1"/>
        <sz val="10.0"/>
      </rPr>
      <t xml:space="preserve">
A. PENDENGAR
1. Nama :
    Alamat :
    Keluhan :
2. Nama :
    Alamat :
    Keluhan : 
3. Nama :
    Alamat :
    Keluhan : 
B. NARASUMBER
1. Nama :
   Jabatan :
2. Nama :
   Jabatan :
Line Interaktif
Telp  : 7200996 / 7275551
WA   : 0811 2209 760
SMS : 0811 2209 760
IG    : @rripro1bdg
Twitter :</t>
    </r>
  </si>
  <si>
    <t xml:space="preserve">Station ID
</t>
  </si>
  <si>
    <t>Lagu : 
3. Judul  :
   Penyanyi :
   Thn Dirilis :</t>
  </si>
  <si>
    <t>ILM
2 M (MEMILIH MEMILAH)</t>
  </si>
  <si>
    <r>
      <rPr>
        <rFont val="Arial"/>
        <b/>
        <color theme="1"/>
        <sz val="11.0"/>
      </rPr>
      <t xml:space="preserve">HALLO RRI
</t>
    </r>
    <r>
      <rPr>
        <rFont val="Arial"/>
        <b/>
        <color theme="1"/>
        <sz val="10.0"/>
      </rPr>
      <t xml:space="preserve">
A. PENDENGAR
1. Nama :
    Alamat :
    Keluhan :
2. Nama :
    Alamat :
    Keluhan : 
3. Nama :
    Alamat :
    Keluhan : 
B. NARASUMBER
1. Nama :
   Jabatan :
2. Nama :
   Jabatan :
Line Interaktif
Telp  : 7200996 / 7275551
WA   : 0811 2209 760
SMS : 0811 2209 760
IG    : @rripro1bdg
Twitter :</t>
    </r>
  </si>
  <si>
    <t xml:space="preserve">Penyiar Talk
Interaksi Pendengar - Tanggapan Narasumber-Menutup Acara
</t>
  </si>
  <si>
    <t>BANDUNG PAGI INI 
 (lanjutan)</t>
  </si>
  <si>
    <t>Lagu : 
4. Judul  :
   Penyanyi :
   Thn Dirilis :</t>
  </si>
  <si>
    <t>PETUGAS</t>
  </si>
  <si>
    <t>CATATAN :</t>
  </si>
  <si>
    <t>Nama Daypart</t>
  </si>
  <si>
    <t xml:space="preserve"> : Bandung Pagi Ini</t>
  </si>
  <si>
    <t xml:space="preserve"> :</t>
  </si>
  <si>
    <t>Produser</t>
  </si>
  <si>
    <t>Operator</t>
  </si>
  <si>
    <t>MD</t>
  </si>
  <si>
    <t>Petugas LPU</t>
  </si>
  <si>
    <t>BANDUNG, 7 OKTOBER 2024</t>
  </si>
  <si>
    <t>Penyiar Dinas</t>
  </si>
  <si>
    <t>....................</t>
  </si>
  <si>
    <t>..................</t>
  </si>
  <si>
    <t>.........................</t>
  </si>
  <si>
    <r>
      <rPr>
        <rFont val="Arial"/>
        <b/>
        <color theme="1"/>
        <sz val="10.0"/>
      </rPr>
      <t xml:space="preserve">DAFTAR ACARA SIARAN 
</t>
    </r>
    <r>
      <rPr>
        <rFont val="Arial"/>
        <b/>
        <color rgb="FF000000"/>
        <sz val="10.0"/>
      </rPr>
      <t xml:space="preserve">
PROGRAMA 1 
</t>
    </r>
    <r>
      <rPr>
        <rFont val="Arial"/>
        <b/>
        <color rgb="FFFF0000"/>
        <sz val="14.0"/>
      </rPr>
      <t xml:space="preserve">KANAL INFORMASI DAN INSPIRASI 
</t>
    </r>
    <r>
      <rPr>
        <rFont val="Arial"/>
        <b/>
        <color rgb="FF000000"/>
        <sz val="10.0"/>
      </rPr>
      <t xml:space="preserve">
FREKUENSI : FM 97.6 MHz,  FM 96,6 MHz (Sumedang) fm 107,3 MHz (Cianjur )
 FM 91,8 MHz (Tambak Sari Ciamis ), FM 95,8 MHz (Gn Cikurai Garut), FM 98,2 MHz (Bungbulang Garut),FM 88,3 MHz (Puncak Surangga)
FM 97,8 MHz (Karang Nunggal Tasik malaya) , FM 98,1 MHz (Kota Tasik Malaya)
(Audio Streaming : www.rri.co.id)</t>
    </r>
  </si>
  <si>
    <t>WAKTU WIB</t>
  </si>
  <si>
    <t xml:space="preserve">                                                      MATERI SIARAN</t>
  </si>
  <si>
    <t xml:space="preserve">BUMPER BANDUNG SIANG INI  </t>
  </si>
  <si>
    <t xml:space="preserve">INDONESIA RAYA </t>
  </si>
  <si>
    <t>PANCASILA</t>
  </si>
  <si>
    <t xml:space="preserve">Station ID </t>
  </si>
  <si>
    <t>DIALOG INTERAKTIF
(KERJASAMA)
Topik        : 
Presenter  : TALIA
Narasumber     : 
Line Interaktif
Telp  : 7200996 / 7275551
WA   : 0811 2209 760        
SMS : 0811 2209 760
IG    : @rripro1bdg
Twitter :</t>
  </si>
  <si>
    <r>
      <rPr>
        <rFont val="Arial"/>
        <color theme="1"/>
        <sz val="10.0"/>
      </rPr>
      <t xml:space="preserve">Penyiar Talk Membuka acara
Pemaparan narsum 
</t>
    </r>
    <r>
      <rPr>
        <rFont val="Arial"/>
        <i/>
        <color theme="1"/>
        <sz val="10.0"/>
      </rPr>
      <t xml:space="preserve">
</t>
    </r>
    <r>
      <rPr>
        <rFont val="Arial"/>
        <color theme="1"/>
        <sz val="10.0"/>
      </rPr>
      <t xml:space="preserve">
Respon Pendengar   :
Telp  :
WA   :
SMS :
IG    : 
Twitter : 
Youtube/Zoom :
Penelpon:
1.
2.
3.
</t>
    </r>
  </si>
  <si>
    <t>ILM
BANGGA BERBANGSA INDONESIA</t>
  </si>
  <si>
    <t xml:space="preserve">OBROLAN SIANG
LAGU </t>
  </si>
  <si>
    <t>Lagu:
1. Kita Indonesia Sesungguhnya (Versi 2)
     Penyanyi  :
     Tahun Rilis :</t>
  </si>
  <si>
    <t xml:space="preserve">DIALOG INTERAKTIF (KERJASAMA)
(Lanjutan)
Info :BUS YG PASANG TELOLET DI GEDEBAGE BANDUNG DIRAZIA
</t>
  </si>
  <si>
    <t xml:space="preserve">Live </t>
  </si>
  <si>
    <t xml:space="preserve">Penyiar Talk 
Penyiar Interaksi - Pendengar - narasumber </t>
  </si>
  <si>
    <t>DIALOG INTERAKTIF
(KERJASAMA)
LAGU</t>
  </si>
  <si>
    <t>Lagu  
2. Judul : CINTA ITU KAMU
   Penyanyi :GEISHA
   Th Rilis :</t>
  </si>
  <si>
    <t xml:space="preserve">DIALOG INTERAKTIF (KERJASAMA)
(Lanjutan)
Info :
</t>
  </si>
  <si>
    <t xml:space="preserve">Penyiar Talk 
Penyiar Interaksi - Pendengar - narasumber 
</t>
  </si>
  <si>
    <t>Filler
WARGA +62</t>
  </si>
  <si>
    <t xml:space="preserve">DIALOG INTERAKTIF (KERJASAMA)
(Lanjutan)
Info :RMH DI BALEENDAH DIJADIKAN PABRIK MIRAS ILLEGAL
</t>
  </si>
  <si>
    <t>Penyiar Talk 
Penyiar Interaksi - Pendengar - narasumber 
Menutup acara Dialog</t>
  </si>
  <si>
    <t>Lagu  
3. Judul :TETAP YG TERINDAH
   Penyanyi :FIRMAN
   Th Rilis :</t>
  </si>
  <si>
    <t xml:space="preserve">MUSIK DAN INFO 
Line Interaktif
Telp  : 7200996 / 7275551
WA   : 0811 2209 760	
SMS : 0811 2209 760
IG    : @rripro1bdg
Twitter :
</t>
  </si>
  <si>
    <t xml:space="preserve">Lagu : 
1. Judul  :
   Penyanyi :
   Thn Dirilis :
Respon Pendengar   :
Telp  :
WA   :
SMS :
IG    : 
Twitter : 
Youtube/Zoom :
Penelpon:
1.
2.
3.
</t>
  </si>
  <si>
    <t xml:space="preserve">MUSIK DAN INFO 
(Lanjutan)
Info  : </t>
  </si>
  <si>
    <t xml:space="preserve">Penyiar Talk </t>
  </si>
  <si>
    <t xml:space="preserve">MUSIK DAN INFO 
LAGU </t>
  </si>
  <si>
    <t>Lagu  :
2. Judul :
   Penyanyi : 
   Tahun Rilis:</t>
  </si>
  <si>
    <t>ILM
BINARY OPTION VERSI ITS MY DREAM</t>
  </si>
  <si>
    <t>Lagu  :Introducing 
3. Judul : Teman Tapi mesra
   Penyanyi : Ratu
   Tahun Rilis:</t>
  </si>
  <si>
    <t>BEST CUT</t>
  </si>
  <si>
    <t>BEST CUT
BATIK</t>
  </si>
  <si>
    <t>Lagu  :
4. Judul :
   Penyanyi : 
   Tahun Rilis:</t>
  </si>
  <si>
    <t>Lagu  :
5. Judul :
   Penyanyi : 
   Tahun Rilis:</t>
  </si>
  <si>
    <t>Lagu  :
6. Judul :
   Penyanyi : 
   Tahun Rilis:</t>
  </si>
  <si>
    <t>Lagu  :
7. Judul :
   Penyanyi : 
   Tahun Rilis:</t>
  </si>
  <si>
    <t>Lagu  : Introducing 
8. Judul : Pudar
   Penyanyi :Rosa
   Tahun Rilis:</t>
  </si>
  <si>
    <t xml:space="preserve">MUSIK DAN INFO
(Lanjutan)
Info  : </t>
  </si>
  <si>
    <t xml:space="preserve">MUSIK DAN INFO
LAGU </t>
  </si>
  <si>
    <t>Lagu  :
9. Judul :
   Penyanyi : 
   Tahun Rilis:</t>
  </si>
  <si>
    <t>Lagu  :
10. Judul :
   Penyanyi : 
   Tahun Rilis:</t>
  </si>
  <si>
    <t>BEST CUT
DAMPAK PENGANGGURAN</t>
  </si>
  <si>
    <t>Lagu  :
11. Judul :
   Penyanyi : 
   Tahun Rilis:</t>
  </si>
  <si>
    <t xml:space="preserve">Filler </t>
  </si>
  <si>
    <t xml:space="preserve">Filler
HIDUP KREATIF </t>
  </si>
  <si>
    <t xml:space="preserve">SPOT
PROMO RRI DIGITAL
</t>
  </si>
  <si>
    <t>Lagu  :
12. Judul :
   Penyanyi : 
   Tahun Rilis:</t>
  </si>
  <si>
    <t>Lagu  :
13. Judul :
   Penyanyi : 
   Tahun Rilis:</t>
  </si>
  <si>
    <t xml:space="preserve">
Penyiar </t>
  </si>
  <si>
    <t xml:space="preserve">Penyiar Talk
Menyampaikan Acara berikutnya Warta berita
</t>
  </si>
  <si>
    <t xml:space="preserve">Tune Penunggu Berita
(Rayuan Pulau kelapa)
</t>
  </si>
  <si>
    <t>DINAMIKA OLAHRAGA 
Topik Berita Utama : 
1.BUKA PEPARNAS , PRESIDEN APRESIASI PRESTASI ATLET DISABILITAS
2.SLAVKO PEMAIN TERBAIK BLN SEPTEMBER VERSI BONEK
3.FLORENTINA KANDASKAN MILAN 2-1
4.PELITA JAYA SABET JUARA IBL INDONESIAN 2024</t>
  </si>
  <si>
    <t>RELAY PRO 3 RRI 
Pembaca Berita:FAHMI ADRIAN
OBB 
Voxpop :
Wawancara 
Topik 
Narasumber 
Feature
CBB</t>
  </si>
  <si>
    <t>BANDUNG SIANG INI 
Line Interaktif
Telp  : 7200996 / 7275551
WA   : 0811 2209 760
SMS : 0811 2209 760
IG    : @rripro1bdg
Twitter :</t>
  </si>
  <si>
    <r>
      <rPr>
        <rFont val="Arial"/>
        <color theme="1"/>
        <sz val="10.0"/>
      </rPr>
      <t>Lagu:
1. Judul :MENGHAPUS JEJAKMU
     Penyanyi  :NOAH</t>
    </r>
    <r>
      <rPr>
        <rFont val="Arial"/>
        <b/>
        <color theme="1"/>
        <sz val="10.0"/>
      </rPr>
      <t xml:space="preserve">
     </t>
    </r>
    <r>
      <rPr>
        <rFont val="Arial"/>
        <color theme="1"/>
        <sz val="10.0"/>
      </rPr>
      <t xml:space="preserve">Tahun Rilis :
Respon Pendengar   :
Telp  :
WA   :
SMS :
IG    : 
Twitter : 
Youtube/Zoom :
Penelpon:
1.
2.
3.
</t>
    </r>
  </si>
  <si>
    <t>SPOT IKLAN KERJASAMA
ILM BI 3D
PKL :11.28</t>
  </si>
  <si>
    <t>PENGADILAN AGAMA</t>
  </si>
  <si>
    <t>ADLIBS KERJASAMA
PENGADILAN AGAMA
PKL :11.33</t>
  </si>
  <si>
    <t>BANDUNG SIANG INI 
LAGU</t>
  </si>
  <si>
    <t>Lagu  :
2. Judul :CANTIK
   Penyanyi : ADY
   Tahun Rilis:</t>
  </si>
  <si>
    <t>Penyiar Talk 
Mengantarkan saat  Adzan Dhuhur untuk kota Bandung dan Sekitarnya</t>
  </si>
  <si>
    <t>INSTRUMENT</t>
  </si>
  <si>
    <t xml:space="preserve">ADZAN DZUHUR </t>
  </si>
  <si>
    <t>Untuk Wilayah Bandung dan sekitarnya</t>
  </si>
  <si>
    <t>Penyiar Talk
Mengucapkan selamat menjalankan Ibadah Sholat Dzuhur,semoga amal Ibadah Kita Diteri
ma Allah SWT dan mengantarkan acara berikut
nya.</t>
  </si>
  <si>
    <t>Lagu Religi
3. Judul :AISHITERU
   Penyanyi :ZIVILIA
   Th Rilis :</t>
  </si>
  <si>
    <t>ADLIBS KERJASAMA
PENGADILAN AGAMA
PKL : 11.50</t>
  </si>
  <si>
    <t>Lagu  : Introduching
4. Judul : Kangen 
   Penyanyi : Dewa
   Tahun Rilis:</t>
  </si>
  <si>
    <t xml:space="preserve">SPOT
PROMO FREKUENSI PRO 1
</t>
  </si>
  <si>
    <t>Lagu  
5. Judul :MEMUJAMU
   Penyanyi :ADRIAN
   Th Rilis :</t>
  </si>
  <si>
    <t xml:space="preserve">BUMPER BANDUNG SIANG INI </t>
  </si>
  <si>
    <r>
      <rPr>
        <rFont val="Arial"/>
        <color theme="1"/>
        <sz val="10.0"/>
      </rPr>
      <t xml:space="preserve">OBROLAN SIANG 
BERSAMA BALAI BAHASA 
Topik        : </t>
    </r>
    <r>
      <rPr>
        <rFont val="Arial"/>
        <b/>
        <color theme="1"/>
        <sz val="10.0"/>
      </rPr>
      <t>Kemah Cerpen : Bengkel Penulisan Cerita Pendek Berbahasa Daerah Tunas Bahasa Ibu 2024</t>
    </r>
    <r>
      <rPr>
        <rFont val="Arial"/>
        <color theme="1"/>
        <sz val="10.0"/>
      </rPr>
      <t xml:space="preserve">
Presenter  : </t>
    </r>
    <r>
      <rPr>
        <rFont val="Arial"/>
        <b/>
        <color theme="1"/>
        <sz val="10.0"/>
      </rPr>
      <t>Thalia</t>
    </r>
    <r>
      <rPr>
        <rFont val="Arial"/>
        <color theme="1"/>
        <sz val="10.0"/>
      </rPr>
      <t xml:space="preserve">
Narasumber  :  </t>
    </r>
    <r>
      <rPr>
        <rFont val="Arial"/>
        <b/>
        <color theme="1"/>
        <sz val="10.0"/>
      </rPr>
      <t>Budijana, S.S.</t>
    </r>
    <r>
      <rPr>
        <rFont val="Arial"/>
        <color theme="1"/>
        <sz val="10.0"/>
      </rPr>
      <t xml:space="preserve"> (Penelaah Teknis Kebijakan)
Line Interaktif
Telp  : 7200996 / 7275551
WA   : 0811 2209 760        
SMS : 0811 2209 760
IG    : @rripro1bdg
Twitter :</t>
    </r>
  </si>
  <si>
    <r>
      <rPr>
        <rFont val="Arial"/>
        <color theme="1"/>
        <sz val="10.0"/>
      </rPr>
      <t xml:space="preserve">Penyiar Talk Membuka acara
Pemaparan narsum 
</t>
    </r>
    <r>
      <rPr>
        <rFont val="Arial"/>
        <i/>
        <color theme="1"/>
        <sz val="10.0"/>
      </rPr>
      <t xml:space="preserve">
</t>
    </r>
    <r>
      <rPr>
        <rFont val="Arial"/>
        <color theme="1"/>
        <sz val="10.0"/>
      </rPr>
      <t xml:space="preserve">
Respon Pendengar   :
Telp  :
WA   :
SMS :
IG    : 
Twitter : 
Youtube/Zoom :
Penelpon:
1.
2.
3.
</t>
    </r>
  </si>
  <si>
    <t xml:space="preserve">BEST CUT </t>
  </si>
  <si>
    <t>BEST CUT
BUDIDAYA MAGOT YG BISA MENGURANGI SAMPAH</t>
  </si>
  <si>
    <t>Lagu  
2. Judul :SAHABAT JADI CINTA
   Penyanyi :ZIGAS
   Th Rilis :</t>
  </si>
  <si>
    <t>OBROLAN SIANG
(LANJUTAN)
INFO :1-2 JUNI IKADUBAS JABAR BEKERJA SAMA DNG BALAI BAHASA JABAR MENGADAKAN PENULISAN CARPON SUNDA</t>
  </si>
  <si>
    <t xml:space="preserve">Penyiar Talk
Narasumber - Interaksi -  pendengar </t>
  </si>
  <si>
    <t xml:space="preserve">OBROLAN SIANG 
LAGU </t>
  </si>
  <si>
    <t>Lagu  
3. Judul :ENGKAU LAKSANA BULAN
   Penyanyi :TITI DJ
   Th Rilis :</t>
  </si>
  <si>
    <t xml:space="preserve">BUMPER LINTAS INFORMASI </t>
  </si>
  <si>
    <t xml:space="preserve">LINTAS INFORMASI 
Informasi : 
1.penanganan disabilitas di bandung
2.pembebasan lahan tol pejagan-cilacap
3.13 kecamatan di bekasi bakal bentuk daerah otonom
</t>
  </si>
  <si>
    <t>Catatan :
2 item berita Jawa barat
1 item berita kota bandung</t>
  </si>
  <si>
    <t>Lagu  
4. Judul :TERBUJUK
   Penyanyi :POTRET
   Th Rilis :</t>
  </si>
  <si>
    <t xml:space="preserve">BUMPER WARTA TERKINI </t>
  </si>
  <si>
    <t xml:space="preserve">ROS 
Materi : TIDAK ADA
</t>
  </si>
  <si>
    <t xml:space="preserve">OBROLAN SIANG 
(Lanjutan)
</t>
  </si>
  <si>
    <t>SPOT IKLAN KERJASAMA BBPOM
WASPADA OBAT SETELAN
PK :12.18.40</t>
  </si>
  <si>
    <t>BEST CUT
KPU 1</t>
  </si>
  <si>
    <t xml:space="preserve">Penyiar Talk 
Penyiar Interaksi - Pendengar - narasumber 
Menutup Obrolan Siang </t>
  </si>
  <si>
    <t>Lagu  
5. Judul :TERBANGLAH CINTA
   Penyanyi :NANO
   Th Rilis :</t>
  </si>
  <si>
    <t xml:space="preserve">Penyiar Talk
menyampaikan acara berikutnya warta Jabar Siang </t>
  </si>
  <si>
    <t xml:space="preserve">WARTA JABAR SIANG
Topik Berita Utama : 6 ITEM
1.Ratusan angkutan umum di kabupaten garut unjuk rasa tolak angkutan travel gelap
2.
3.
4.
</t>
  </si>
  <si>
    <t>Pembaca Berita:TALIA
OBB 
Voxpop : 
Wawancara 
Topik
Narasumber 
Feature 
CBB</t>
  </si>
  <si>
    <t>100 % INDONESIA 
REQUEST LAGU &amp; SHARING INFORMASI
THEMA : engga enak badan, tetep musti kerja
Line Interaktif
Telp  : 7200996 / 7275551
WA   : 0811 2209 760
SMS : 0811 2209 760
IG    : @rripro1bdg
Twitter :</t>
  </si>
  <si>
    <r>
      <rPr>
        <rFont val="Arial"/>
        <color theme="1"/>
        <sz val="10.0"/>
      </rPr>
      <t xml:space="preserve">Lagu : 
1. </t>
    </r>
    <r>
      <rPr>
        <rFont val="Arial"/>
        <b/>
        <color theme="1"/>
        <sz val="10.0"/>
      </rPr>
      <t>Kita Indonesia Sesungguhnya (Versi 1)
    Penyanyi  :
    Tahun Rilis :</t>
    </r>
    <r>
      <rPr>
        <rFont val="Arial"/>
        <color theme="1"/>
        <sz val="10.0"/>
      </rPr>
      <t xml:space="preserve">
Respon Pendengar   :
Telp  :3
WA   :12
SMS :2
IG    : 
Twitter : 
Youtube/Zoom :
</t>
    </r>
  </si>
  <si>
    <t>100 % INDONESIA
(REQUEST LAGU &amp; SHARING INFORMASI)
(LANJUTAN)
Info : kudu kuat</t>
  </si>
  <si>
    <t xml:space="preserve">Penyiar Talk
</t>
  </si>
  <si>
    <t>100 % INDONESIA
(REQUEST LAGU &amp; SHARING INFORMASI)
LAGU</t>
  </si>
  <si>
    <t>Lagu  : 
2. Judul :MENEMANIKU
   Penyanyi : NOAH
   Tahun Rilis:</t>
  </si>
  <si>
    <t>FILLER
TANGGAP BENCANA KELUARGA</t>
  </si>
  <si>
    <t>Lagu  :
3. Judul : TANPA BATAS WAKTU
   Penyanyi : AFGAN
   Tahun Rilis:</t>
  </si>
  <si>
    <t>Lagu  :
3. Judul : APA YANG TERJADI
   Penyanyi : D'BAGINDAS
   Tahun Rilis:</t>
  </si>
  <si>
    <t>ILM
BAHASA IBU VERSI 1</t>
  </si>
  <si>
    <t>Lagu  :Instroducing 
4. Judul : Dan 
   Penyanyi : Sheila On 7
   Tahun Rilis:</t>
  </si>
  <si>
    <t>100 % INDONESIA 
(REQUEST LAGU &amp; SHARING INFORMASI)
(LANJUTAN)
Info : sabar dan tabah</t>
  </si>
  <si>
    <t>Lagu  :
5. Judul :KASMARAN
   Penyanyi : PINKAN MAMBO
   Tahun Rilis:</t>
  </si>
  <si>
    <t xml:space="preserve">100 % INDONESIA
(REQUEST LAGU &amp; SHARING 
INFORMASI)
LAGU
</t>
  </si>
  <si>
    <t>Lagu:
6. Kita Indonesia Sesungguhnya (Versi 1)
     Penyanyi  :
     Tahun Rilis :</t>
  </si>
  <si>
    <t>FILLER
MUSIK DAN BAHASA INDONESIA</t>
  </si>
  <si>
    <t xml:space="preserve">SPOT </t>
  </si>
  <si>
    <t xml:space="preserve">SPOT
PROMO HALLO RRI
</t>
  </si>
  <si>
    <t>Lagu  : Introduching
7. Judul : Kenangan Terindah 
   Penyanyi : Samson
   Tahun Rilis:</t>
  </si>
  <si>
    <t>SPOT IKLAN KERJASAMA
ILM BI CBP
PKL :14.06</t>
  </si>
  <si>
    <t>Lagu  : 
8. Judul : PENANTIAN BERHARGA
   Penyanyi :RIZKI FEBIAN
   Tahun Rilis:</t>
  </si>
  <si>
    <t>BEST CUT
MEMBANGUN KELEKATAN BUAH HATI SEJAK DINI</t>
  </si>
  <si>
    <t>Lagu  :
9. Judul :TERLANJUR SAYANG
   Penyanyi : MEMES
   Tahun Rilis:</t>
  </si>
  <si>
    <t>SPOT IKLAN KERJASAMA BBPOM
WASPADA OBAT SETELAN
PK :14.18</t>
  </si>
  <si>
    <t>Lagu  :
10. Judul :MENARI
   Penyanyi : RIZKI FEBIAN
   Tahun Rilis:</t>
  </si>
  <si>
    <t>100 % INDONESIA 
(REQUEST LAGU &amp; SHARING INFORMASI)
(LANJUTAN)
Info : tegar</t>
  </si>
  <si>
    <t>Lagu  :
11. Judul :SELURUH NAFAS INI
   Penyanyi : LAST CHILD
   Tahun Rilis:</t>
  </si>
  <si>
    <t xml:space="preserve">BUMPER LINTAS INFORMASI  </t>
  </si>
  <si>
    <t xml:space="preserve">LINTAS INFORMASI  
Informasi : 
1. JABAR PASIEN UTAMA PINJOL
2. ISBI BDG AKAN BANGUN KAMPUS DI BANDUNG BARAT
3. HILIRISASI RUMPUT LAUT
</t>
  </si>
  <si>
    <t>Lagu  :
12. Judul :PERCAYALAH
   Penyanyi : KSP
   Tahun Rilis:</t>
  </si>
  <si>
    <t>ROS 
Materi : 
tidak ada</t>
  </si>
  <si>
    <t>Lagu  : Introducing 
13. Judul : Pudar 
   Penyanyi : Rosa
   Tahun Rilis:</t>
  </si>
  <si>
    <t>100 % INDONESIA 
(REQUEST LAGU &amp; SHARING INFORMASI)
(LANJUTAN)
Info : di nikmati</t>
  </si>
  <si>
    <t>Lagu  :
14. Judul :MENANTI
   Penyanyi : DEA MIRELLA
   Tahun Rilis:</t>
  </si>
  <si>
    <t>Lagu  :
15. Judul : CINTA TAKKAN USAI
   Penyanyi : KEISYA
   Tahun Rilis:</t>
  </si>
  <si>
    <t>SPOT IKLAN KERJASAMA
ILM BI 5 JANGAN
PKL :14.36</t>
  </si>
  <si>
    <t>INTERMEZO
JUDUL  : BENSIN</t>
  </si>
  <si>
    <t>Lagu  :
16. Judul : CINTAI AKU LAGI 
   Penyanyi : SANIA
   Tahun Rilis:</t>
  </si>
  <si>
    <t>Lagu  :
17. Judul :SELESAI
   Penyanyi : GLEN
   Tahun Rilis:</t>
  </si>
  <si>
    <t xml:space="preserve"> : Bandung Siang Ini</t>
  </si>
  <si>
    <t xml:space="preserve"> : TALIA</t>
  </si>
  <si>
    <t xml:space="preserve"> : CASMITA</t>
  </si>
  <si>
    <t xml:space="preserve"> : JIFFA</t>
  </si>
  <si>
    <t xml:space="preserve"> : Agus Supriawan</t>
  </si>
  <si>
    <t>...........................</t>
  </si>
  <si>
    <r>
      <rPr>
        <rFont val="Arial"/>
        <b/>
        <color theme="1"/>
        <sz val="10.0"/>
      </rPr>
      <t xml:space="preserve">DAFTAR ACARA SIARAN 
</t>
    </r>
    <r>
      <rPr>
        <rFont val="Arial"/>
        <b/>
        <color rgb="FF000000"/>
        <sz val="10.0"/>
      </rPr>
      <t xml:space="preserve">
PROGRAMA 1 
</t>
    </r>
    <r>
      <rPr>
        <rFont val="Arial"/>
        <b/>
        <color rgb="FFFF0000"/>
        <sz val="14.0"/>
      </rPr>
      <t xml:space="preserve">KANAL INFORMASI DAN INSPIRASI </t>
    </r>
    <r>
      <rPr>
        <rFont val="Arial"/>
        <b/>
        <color rgb="FF333399"/>
        <sz val="14.0"/>
      </rPr>
      <t xml:space="preserve">
</t>
    </r>
    <r>
      <rPr>
        <rFont val="Arial"/>
        <b/>
        <color rgb="FF000000"/>
        <sz val="10.0"/>
      </rPr>
      <t xml:space="preserve">
FREKUENSI : FM 97.6 MHz,  FM 96,6 MHz (Sumedang) fm 107,3 MHz (Cianjur )
 FM 91,8 MHz (Tambak Sari Ciamis ), FM 95,8 MHz (Gn Cikurai Garut), FM 98,2 MHz (Bungbulang Garut),FM 88,3 MHz (Puncak Surangga)
FM 97,8 MHz (Karang Nunggal Tasik malaya) , FM 98,1 MHz (Kota Tasik Malaya)
(Audio Streaming : www.rri.co.id)</t>
    </r>
  </si>
  <si>
    <t xml:space="preserve">                                                         MATERI SIARAN</t>
  </si>
  <si>
    <t xml:space="preserve">BUMPER BANDUNG SORE INI </t>
  </si>
  <si>
    <t>MOZAIK INDONESIA 
LAGU</t>
  </si>
  <si>
    <t>Lagu:
1. Kita Indonesia Sesungguhnya (Versi 1)
     Penyanyi  :
     Tahun Rilis :</t>
  </si>
  <si>
    <t>MOZAIK INDONESIA
Topik        : BERTAHAN DI ERA INFLASI
Presenter  : TALIA
Narasumber     : YEYEN ROCHAENI OWNER BUYEN FOODS
Line Interaktif
Telp  : 7200996 / 7275551
WA   : 0811 2209 760        
SMS : 0811 2209 760
IG    : @rripro1bdg
Twitter :</t>
  </si>
  <si>
    <r>
      <rPr>
        <rFont val="Arial"/>
        <color theme="1"/>
        <sz val="10.0"/>
      </rPr>
      <t xml:space="preserve">Penyiar Talk Membuka acara
Pemaparan narsum 
</t>
    </r>
    <r>
      <rPr>
        <rFont val="Arial"/>
        <i/>
        <color theme="1"/>
        <sz val="10.0"/>
      </rPr>
      <t xml:space="preserve">
</t>
    </r>
    <r>
      <rPr>
        <rFont val="Arial"/>
        <color theme="1"/>
        <sz val="10.0"/>
      </rPr>
      <t xml:space="preserve">
Respon Pendengar   :
Telp  :
WA   :2
SMS :
IG    : 
Twitter : 
Youtube/Zoom :
Penelpon:
1.
2.
3.
</t>
    </r>
  </si>
  <si>
    <t xml:space="preserve">BUMPER BANDUNG SORE INI  </t>
  </si>
  <si>
    <t>Lagu 
2. Judul :TAKKAN TERGANTI
   Penyanyi :MARCEL
   Tahun Rilis:</t>
  </si>
  <si>
    <t>MOZAIK INDONESIA 
(Lanjutan)
Info :HOBI YG BISA MENDATANGKAN CUAN</t>
  </si>
  <si>
    <t xml:space="preserve">Penyiar Talk 
Interaksi Penyiar - Narasumber - Pendengar
</t>
  </si>
  <si>
    <t xml:space="preserve">LINTAS INFORMASI  
Informasi : 
1.GEMPA GUNCANG BOGOR HINGGA JAYAPURA PAPUA HARI MINGGU 6 OKTOBER 2024
2.POTRET BURAM KONDISI PERTANIAN DAN PEKERJA TANI DI INDONESIA
3.PEMEKARAN KABUPATEN SUBANG  JADI DAERAH TERSEMPIT DI JABAR
</t>
  </si>
  <si>
    <t>Lagu 
3. Judul :ANTARA KITA
   Penyanyi :RSD
   Tahun Rilis:</t>
  </si>
  <si>
    <t>MOZAIK INDONESIA 
(Lanjutan)
Info :GAUL U/MENAMBAH RELASI</t>
  </si>
  <si>
    <t>Lagu 
4. Judul :TERLALU MANIS
   Penyanyi :SLANK
   Tahun Rilis:</t>
  </si>
  <si>
    <t>MOZAIK INDONESIA 
(Lanjutan)
Info :KEGIATAN POSITIF BIKIN HIDUP ENGGA JENUH</t>
  </si>
  <si>
    <t xml:space="preserve">Penyiar Talk 
Interaksi Penyiar - Narasumber - Pendengar
menutup acara </t>
  </si>
  <si>
    <t>Lagu 
5. Judul :SUARA
   Penyanyi :HIJAU DAUN
   Tahun Rilis:</t>
  </si>
  <si>
    <t xml:space="preserve">Penyiar Talk 
Mengantarkan acara selanjutnya Warta berita Korwil
</t>
  </si>
  <si>
    <t>WARTA BERITA KORWIL 
Berita Utama
1
2
3
4</t>
  </si>
  <si>
    <t>Pembaca Berita :
OBB 
Voxpop : 
Wawancara 
Topik 
Narasumber 
Feature 
CBB</t>
  </si>
  <si>
    <t xml:space="preserve">OBB KENTONGAN </t>
  </si>
  <si>
    <r>
      <rPr>
        <rFont val="Arial"/>
        <color theme="1"/>
        <sz val="10.0"/>
      </rPr>
      <t xml:space="preserve">KENTONGAN / MITIGASI BENCANA 
Topik   : </t>
    </r>
    <r>
      <rPr>
        <rFont val="Arial"/>
        <b/>
        <color theme="1"/>
        <sz val="10.0"/>
      </rPr>
      <t>TPA Sarimukti Hampir Penuh, Sampah Kota Bandung Dibuang Kemana?</t>
    </r>
    <r>
      <rPr>
        <rFont val="Arial"/>
        <color theme="1"/>
        <sz val="10.0"/>
      </rPr>
      <t xml:space="preserve">
Presenter  : </t>
    </r>
    <r>
      <rPr>
        <rFont val="Arial"/>
        <b/>
        <color theme="1"/>
        <sz val="10.0"/>
      </rPr>
      <t>Agus Abot Gunawan</t>
    </r>
    <r>
      <rPr>
        <rFont val="Arial"/>
        <color theme="1"/>
        <sz val="10.0"/>
      </rPr>
      <t xml:space="preserve">
Narasumber : </t>
    </r>
    <r>
      <rPr>
        <rFont val="Arial"/>
        <b/>
        <color theme="1"/>
        <sz val="10.0"/>
      </rPr>
      <t>Duddy Prayudi</t>
    </r>
    <r>
      <rPr>
        <rFont val="Arial"/>
        <color theme="1"/>
        <sz val="10.0"/>
      </rPr>
      <t xml:space="preserve"> (Kepala Dinas Lingkungan Hidup Kota Bandung)
Line Interaktif
Telp  : 7200996 / 7275551
WA   : 0811 2209 760
SMS : 0811 2209 760
IG    : @rripro1bdg / @rribandung
Twitter :</t>
    </r>
  </si>
  <si>
    <t xml:space="preserve">Penyiar Talk
Narasumber - Interaksi Pendengar
Respon Pendengar
Telp  :
WA   :
SMS :
IG    : 
Twitter :
Penelpon :
1
2
3
</t>
  </si>
  <si>
    <t xml:space="preserve">BANDUNG SORE INI 
PROGRAM 16
Line Interaktif:
Tlp      : 7200996 / 7275551 
WA     : 0811  2209 760 
SMS   : 0811  2209 760 
IG       : @rribandung              
Twitter: 
</t>
  </si>
  <si>
    <r>
      <rPr>
        <rFont val="Arial"/>
        <b/>
        <color theme="1"/>
        <sz val="10.0"/>
      </rPr>
      <t>Lagu
1. Kita Indonesia Sesungguhnya (Versi 2)
    Penyanyi  :
    Tahun Rilis :</t>
    </r>
    <r>
      <rPr>
        <rFont val="Arial"/>
        <color theme="1"/>
        <sz val="10.0"/>
      </rPr>
      <t xml:space="preserve">
Respon Pendengar:
Tlp.      : 
WA      : 
SMS:   :          
FB.      : 
IG:       : 
Twitter : 
Line.    : </t>
    </r>
  </si>
  <si>
    <t xml:space="preserve">INFO LALIN 
- Info Lalin
Narasumber : ATSC 2100 Hp : 0811-2182-100
</t>
  </si>
  <si>
    <t>BANDUNG SORE INI 
PROGRAM 16
LAGU</t>
  </si>
  <si>
    <t>Lagu
2.Judul :
   Penyanyi :
   Th Rilis :</t>
  </si>
  <si>
    <t xml:space="preserve">OBB KABAR OLAHRAGA </t>
  </si>
  <si>
    <t xml:space="preserve">KABAR OLAHRAGA 
PENYIAR   : </t>
  </si>
  <si>
    <t xml:space="preserve">LIVE </t>
  </si>
  <si>
    <t>CBB KABAR OLAHRAGA</t>
  </si>
  <si>
    <t>Lagu
3.Judul :
   Penyanyi :
   Th Rilis :</t>
  </si>
  <si>
    <t>BUMPER WARTA TERKINI</t>
  </si>
  <si>
    <t xml:space="preserve">ROS
Materi : </t>
  </si>
  <si>
    <t>Lagu
4.Judul :
   Penyanyi :
   Th Rilis :</t>
  </si>
  <si>
    <t xml:space="preserve">WAWANCARA 
TOPIK                      :
NARASUMBER        :
</t>
  </si>
  <si>
    <t xml:space="preserve">SMASH SHOCKING TIME </t>
  </si>
  <si>
    <t>Lagu Sunda
5.Judul :
   Penyanyi :
   Th Rilis :</t>
  </si>
  <si>
    <t xml:space="preserve">Penyiar Talk 
Mengantarkan Inspirasi Hari ini  dan waktu Adzan Magrib </t>
  </si>
  <si>
    <t xml:space="preserve">INSPIRASI HARI INI
Narsum   :  Ustd Saefudin LC.M.Ag
Topik       :  KIBLAT
  </t>
  </si>
  <si>
    <t xml:space="preserve">INSTRUMENT </t>
  </si>
  <si>
    <t>Tarhim</t>
  </si>
  <si>
    <t xml:space="preserve">Adzan Magrib </t>
  </si>
  <si>
    <t>BANDUNG SORE INI 
Penyiar</t>
  </si>
  <si>
    <t xml:space="preserve">Penyiar Talk
( Penyiar menyampaikan selamat menjalankan Ibadah Shalat Magrib )
</t>
  </si>
  <si>
    <t>Filler Religi
ANJURAN BERSOLAWAT KPD NABI SAW</t>
  </si>
  <si>
    <t xml:space="preserve">Lagu Religi
6.Judul :
   Penyanyi :
   Th Rilis
</t>
  </si>
  <si>
    <t xml:space="preserve">Lagu Religi
7.Judul :
   Penyanyi :
   Th Rilis
</t>
  </si>
  <si>
    <t>ROS
Reporter 1 :
Materi : 
Reporter 2 :
Materi :</t>
  </si>
  <si>
    <t xml:space="preserve">Lagu 
8. Kita Indonesia Sesungguhnya (Versi 1)
    Penyanyi :
    Th Rilis
</t>
  </si>
  <si>
    <t xml:space="preserve">Lagu Sunda 
9.Judul :
   Penyanyi :
   Th Rilis
</t>
  </si>
  <si>
    <t>ROS
Reporter 3 : Ruslan 
Materi : KPU subang memastikan logistik pilkada serentak berada di gudang KPU
Reporter 4 : iyan sofian
Materi : pelantikan ketua DPRD kabupaten cianjur</t>
  </si>
  <si>
    <t xml:space="preserve">Lagu 
10.Judul :
   Penyanyi :
   Th Rilis
</t>
  </si>
  <si>
    <t xml:space="preserve">BANDUNG SORE INI
LANJUTAN
INFO :
</t>
  </si>
  <si>
    <t>Penyiar Talk</t>
  </si>
  <si>
    <t xml:space="preserve">Lagu 
11.Judul :
   Penyanyi :
   Th Rilis
</t>
  </si>
  <si>
    <t>Filler
TAS SIAGA BENCANA</t>
  </si>
  <si>
    <t xml:space="preserve">Lagu 
12.Judul :
   Penyanyi :
   Th Rilis
</t>
  </si>
  <si>
    <t>ROS
Reporter 5 :
Materi : 
Reporter 6 :
Materi :</t>
  </si>
  <si>
    <t xml:space="preserve">Lagu 
13.Judul :
   Penyanyi :
   Th Rilis
</t>
  </si>
  <si>
    <t xml:space="preserve">BANDUNG SORE INI 
PROGRAM 16
(LANJUTAN)
INFO : </t>
  </si>
  <si>
    <t xml:space="preserve">Lagu 
14.Judul :
   Penyanyi :
   Th Rilis
</t>
  </si>
  <si>
    <t>SPOT</t>
  </si>
  <si>
    <t xml:space="preserve">Lagu 
15.Judul :
   Penyanyi :
   Th Rilis
</t>
  </si>
  <si>
    <t>ROS
Reporter 7 :
Materi : 
Reporter 8 :
Materi :</t>
  </si>
  <si>
    <t xml:space="preserve">Lagu 
16.Judul :
   Penyanyi :
   Th Rilis
</t>
  </si>
  <si>
    <t xml:space="preserve">Lagu 
17.Judul :
   Penyanyi :
   Th Rilis
</t>
  </si>
  <si>
    <t>Bandung Sore ini
Penyiar</t>
  </si>
  <si>
    <t>Penyiar Mengantarkan Warta Berita Dari Pro 3 RRI</t>
  </si>
  <si>
    <t>Tune Penunggu Berita
Rayuan Pulau Kelapa</t>
  </si>
  <si>
    <t xml:space="preserve">Penyiar Dinas </t>
  </si>
  <si>
    <t>.................</t>
  </si>
  <si>
    <t>..........................</t>
  </si>
  <si>
    <r>
      <rPr>
        <rFont val="Arial"/>
        <b/>
        <color theme="1"/>
        <sz val="10.0"/>
      </rPr>
      <t xml:space="preserve">DAFTAR ACARA SIARAN 
</t>
    </r>
    <r>
      <rPr>
        <rFont val="Arial"/>
        <b/>
        <color rgb="FF000000"/>
        <sz val="10.0"/>
      </rPr>
      <t xml:space="preserve">
PROGRAMA 1 
</t>
    </r>
    <r>
      <rPr>
        <rFont val="Arial"/>
        <b/>
        <color rgb="FFFF0000"/>
        <sz val="14.0"/>
      </rPr>
      <t xml:space="preserve">KANAL INFORMASI DAN INSPIRASI 
</t>
    </r>
    <r>
      <rPr>
        <rFont val="Arial"/>
        <b/>
        <color rgb="FF333399"/>
        <sz val="14.0"/>
      </rPr>
      <t xml:space="preserve">
</t>
    </r>
    <r>
      <rPr>
        <rFont val="Arial"/>
        <b/>
        <color rgb="FF000000"/>
        <sz val="10.0"/>
      </rPr>
      <t xml:space="preserve">
FREKUENSI : FM 97.6 MHz,  FM 96,6 MHz (Sumedang) fm 107,3 MHz (Cianjur )
 FM 91,8 MHz (Tambak Sari Ciamis ), FM 95,8 MHz (Gn Cikurai Garut), FM 98,2 MHz (Bungbulang Garut),FM 88,3 MHz (Puncak Surangga)
FM 97,8 MHz (Karang Nunggal Tasik malaya) , FM 98,1 MHz (Kota Tasik Malaya)
(Audio Streaming : www.rri.co.id)</t>
    </r>
  </si>
  <si>
    <t>WARTA BERITA 
Topik Berita Utama : 
1. GUNUNG SEMERU TERCATAT 2X ERUPSI PADA SENIN PAGI
2. ANGGOTA DPR RI MENGATAKAN BAHWA DUNIA HARUS MENGHENTIKAN GENOSIDA DI PALESTINA
3. KEMENLU MENGEVAKUASI WNI DI LEBANON
4. PBB MENYERUKAN GENCATAN SENJATA DI LEBANON</t>
  </si>
  <si>
    <t xml:space="preserve">RELAY PRO 3 RRI
Pembaca Berita: RUDI ZEIN
OBB 
Voxpop : 
Wawancara 
Topik 
Narasumber 
Feature 
CBB </t>
  </si>
  <si>
    <t xml:space="preserve">BUMPER BANDUNG MALAM INI </t>
  </si>
  <si>
    <t>RUANG KONSULTASI PERTANIAN 
Topik  : 
Presenter   :  
Narasumber : 
Line Interaktif
Telp  : 7200996 / 7275551
WA   : 0811 2209 760	
SMS : 0811 2209 760
IG    : @rripro1bdg
Twitter :</t>
  </si>
  <si>
    <t>Penyiar Buka Acara
Pemaparan Narsum
Respon Pendengar   :
Telp  :
WA   :
SMS :
IG    : 
Twitter : 
Youtube/Zoom :
Penelpon :
1
2
3</t>
  </si>
  <si>
    <t xml:space="preserve">RUANG KONSULTASI PERTANIAN 
LAGU
</t>
  </si>
  <si>
    <t>Lagu
1. Kita Indonesia Sesungguhnya (Versi 2)
    Penyanyi :
    Th Rilis :</t>
  </si>
  <si>
    <t>SPOT ILM
KLOP</t>
  </si>
  <si>
    <t>Ruang Konsultasi Pertanian 
(Lanjutan)</t>
  </si>
  <si>
    <t>Penyiar Talk 
Tanya Jawab/Respon Pendengar</t>
  </si>
  <si>
    <t xml:space="preserve">SPOT
PILKADA 2024 (VERSI 1)
</t>
  </si>
  <si>
    <t xml:space="preserve">Ruang Konsultasi Pertanian 
LAGU
</t>
  </si>
  <si>
    <t>Lagu
2.Judul : SUKARIA
   Penyanyi : MAYLA
   Th Rilis :</t>
  </si>
  <si>
    <t>DRAMA RADIO 
Judul        : SEBUAH KEJUJURAN</t>
  </si>
  <si>
    <t>NGOBRAS (NGOBROL BARENG KOMUNITAS )
LAGU</t>
  </si>
  <si>
    <t>Lagu
1. Kita Indonesia Sesungguhnya (Versi 1)
    Penyanyi :
    Th Rilis :</t>
  </si>
  <si>
    <t>NGOBRAS (NGOBROL BARENG KOMUNITAS)
Topik        : 
Presenter  : 
Narasumber     : 
Line Interaktif
Telp  : 7200996 / 7275551
WA   : 0811 2209 760	
SMS : 0811 2209 760
IG    : @rripro1bdg
Twitter :</t>
  </si>
  <si>
    <r>
      <rPr>
        <rFont val="Arial"/>
        <color theme="1"/>
        <sz val="10.0"/>
      </rPr>
      <t xml:space="preserve">Penyiar Talk Membuka acara
Pemaparan narsum 
</t>
    </r>
    <r>
      <rPr>
        <rFont val="Arial"/>
        <i/>
        <color theme="1"/>
        <sz val="10.0"/>
      </rPr>
      <t xml:space="preserve">
</t>
    </r>
    <r>
      <rPr>
        <rFont val="Arial"/>
        <color theme="1"/>
        <sz val="10.0"/>
      </rPr>
      <t xml:space="preserve">
Respon Pendengar   :
Telp  :
WA   :
SMS :
IG    : 
Twitter : 
Youtube/Zoom :
Penelpon:
1.
2.
3.
</t>
    </r>
  </si>
  <si>
    <t>SPOT IKLAN KERJASAMA
ILM BI 3D
PKL :</t>
  </si>
  <si>
    <t>NGOBRAS (NGOBROL BARENG KOMUNITAS) 
LAGU</t>
  </si>
  <si>
    <t>Lagu 
2. Judul : MAAF SAYANG
   Penyanyi : SARAS
   Tahun Rilis:</t>
  </si>
  <si>
    <t xml:space="preserve">LINTAS INFORMASI  
Informasi : 
1. Insan Raih Emas Pertama Untuk Kontingen NPCI Jabar
2. Plh Kadisdik Jabar Dorong Pembangunan dan Peningkatan Sarana Prasarana
3. Presiden Jokowi Sebut Peparnas XVII 2024 Spesial
</t>
  </si>
  <si>
    <t>NGOBRAS (NGOBROL BARENG KOMUNITAS )
(Lanjutan)</t>
  </si>
  <si>
    <t>Lagu 
3. Judul : IKUTI GAYA KAMI
   Penyanyi : PROJECT POP
   Tahun Rilis:</t>
  </si>
  <si>
    <t xml:space="preserve">BUMPER BANDUNG MALAM INI  </t>
  </si>
  <si>
    <t>Penyiar Talk 
Interaksi Penyiar - Narasumber - Pendengar
MenutupAcara  Ngobras</t>
  </si>
  <si>
    <t>Lagu 
4. Judul : MUDAH SAJA
   Penyanyi : SHEILA ON 7
   Tahun Rilis:</t>
  </si>
  <si>
    <t>Penyiar Talk
mengantarkan acara berikutnya</t>
  </si>
  <si>
    <t xml:space="preserve">RUANG RINDU  
</t>
  </si>
  <si>
    <r>
      <rPr>
        <rFont val="Arial"/>
        <b/>
        <color theme="1"/>
        <sz val="10.0"/>
      </rPr>
      <t xml:space="preserve">RUANG RINDU 
</t>
    </r>
    <r>
      <rPr>
        <rFont val="Arial"/>
        <color theme="1"/>
        <sz val="10.0"/>
      </rPr>
      <t xml:space="preserve">
Presenter :
Materi: Lagu mancanegara Tahun 80-90 han 
Line Interaktif:
Tlp      : 7200996 / 7275551 
WA     : 0811  2209 760 
SMS   : 0811  2209 760 
IG       : @rribandung 
             @rripro1bdg
Twitter:</t>
    </r>
  </si>
  <si>
    <t>Penyiar Membuka Acara Nuansa Malam
Respon Pendengar   :
Telp  :
WA   :
SMS :
IG    : 
Twitter : 
Youtube/Zoom :
Penelpon
1
2
3
4.</t>
  </si>
  <si>
    <t>RUANG RINDU</t>
  </si>
  <si>
    <t>Lagu
2.Judul : QUANTO ENGELBERT
   Penyanyi :
   Th Rilis :</t>
  </si>
  <si>
    <t xml:space="preserve">RUANG RINDU </t>
  </si>
  <si>
    <t>Lagu
3.Judul : BEAT IT
   Penyanyi : MICHAEL JACSON
   Th Rilis :</t>
  </si>
  <si>
    <t>RUANG RINDU 
(lanjutan)</t>
  </si>
  <si>
    <t>Lagu
4.Judul : BED OF ROSES
   Penyanyi : BON JOVI
   Th Rilis :</t>
  </si>
  <si>
    <t>BEST CUT 
BATIK</t>
  </si>
  <si>
    <t>Lagu
5.Judul : THIS AINT A LOVE SONG
   Penyanyi : BON JOVI
   Th Rilis :</t>
  </si>
  <si>
    <t>ILM,
GADGET BUAT LUPA DIRI</t>
  </si>
  <si>
    <t>Lagu
6.Judul : RUN TO YOU
   Penyanyi : BRYAN ADAMS
   Th Rilis :</t>
  </si>
  <si>
    <t>Lagu
7.Judul : DRESSED FOR SUCCESS
   Penyanyi : ROXETTE
   Th Rilis :</t>
  </si>
  <si>
    <t xml:space="preserve">LINTAS INFORMASI  
Informasi : 
1. IDCamp IOH, Berdayakan Talenta Digital Indonesia
2. Sopir Angkutan Umum Hadang Cawabup Garut Putri Karlina
3. Paslon Arfi-Yena akan Tata Wilayah Padat Penduduk
</t>
  </si>
  <si>
    <t>Lagu
8.Judul : BLUR
   Penyanyi :
   Th Rilis :</t>
  </si>
  <si>
    <t>Filler
SEISMOGRAF</t>
  </si>
  <si>
    <t xml:space="preserve">Spot
PILKADA 2024 (VERSI 1)
</t>
  </si>
  <si>
    <t xml:space="preserve">AIRCAST </t>
  </si>
  <si>
    <t>Lagu
9.Judul : AFRICA 
   Penyanyi : TOTO
   Th Rilis :</t>
  </si>
  <si>
    <t>Lagu
10.Judul : I LOVE ROCK N ROLL
   Penyanyi : JOAN
   Th Rilis :</t>
  </si>
  <si>
    <t>Lagu
11.Judul : DONT WORRY BE HAPPY
   Penyanyi : BOB MARLEY
   Th Rilis :</t>
  </si>
  <si>
    <t>Lagu
12.Judul : UNBREAK MY HEART
   Penyanyi : TONI
   Th Rilis :</t>
  </si>
  <si>
    <t>Filler
BERAPA KALI MATA BERKEDIP DALAM SEHARI</t>
  </si>
  <si>
    <t>Lagu
13.Judul : THANK YOU
   Penyanyi : DODI
   Th Rilis :</t>
  </si>
  <si>
    <t>Lagu
14. Judul : HAVE YOU EVER REALLY LOVED A WOMAN
       Penyanyi : BRYANS ADAMS
       Th Rilis :</t>
  </si>
  <si>
    <t>FILLER 
WARUNG MADURA</t>
  </si>
  <si>
    <t>SPOT
PROMO FREKUENSI PRO 1</t>
  </si>
  <si>
    <t>Lagu
15.Judul : DONNT WANNA LOOSE YOU
   Penyanyi : GLORIA ESTEFAN
   Th Rilis :</t>
  </si>
  <si>
    <t>INTERMEZO
JUDUL  : TUKANG NASI GORENG</t>
  </si>
  <si>
    <t>Lagu
16.Judul : BOHEMIAN RAPSODY
   Penyanyi : FITZGERALD
   Th Rilis :</t>
  </si>
  <si>
    <t>BEST CUT 
MEMBANGUN KELEKATAN BUAH HATI SEJAK DINI</t>
  </si>
  <si>
    <t>Lagu
17.Judul : THE WINNER TAKES IT ALL
   Penyanyi : ABBA
   Th Rilis :</t>
  </si>
  <si>
    <t>RUANG RINDU
(lanjutan)</t>
  </si>
  <si>
    <t>Lagu
18.Judul : MAZING
   Penyanyi : AERO SMITH
   Th Rilis :</t>
  </si>
  <si>
    <t>ILM
INGAT BAHAYA KECANDUAN GAME ONLINE</t>
  </si>
  <si>
    <t>Lagu
19.Judul : FIELDS OF GOLD
   Penyanyi : STING
   Th Rilis :</t>
  </si>
  <si>
    <t xml:space="preserve">LINTAS INFORMASI  
Informasi : 
1.
2.
3.
</t>
  </si>
  <si>
    <t>Lagu
20.Judul : OUT OF THE BLUE
   Penyanyi : MLTR
   Th Rilis :</t>
  </si>
  <si>
    <t>Lagu
21.Judul : WHEN I DREAM ABOUT YOU
   Penyanyi : STEVIE B
   Th Rilis :</t>
  </si>
  <si>
    <t>Filler
JEJAK SEJARAH JAMU</t>
  </si>
  <si>
    <t>Lagu
22.Judul : DONT LOOK BACK IN ANGER
   Penyanyi : OASIS
   Th Rilis :</t>
  </si>
  <si>
    <t>Lagu
23.Judul : I LIVE MY LIFE FOR YOU
   Penyanyi : FIRE HOUSE
   Th Rilis :</t>
  </si>
  <si>
    <t>Penyiar Talk
Menutup Acara Ruang Rindu
menyampaikan WA/SMS/Tlp yang masuk</t>
  </si>
  <si>
    <t>Lagu
24.Judul : YOU ARE NOT ALONE
   Penyanyi : MICHAEL JACKSON
   Th Rilis :</t>
  </si>
  <si>
    <t>Lagu
25Judul : SINCE YOUVE BEEN GONE
   Penyanyi : EDDIE PEREGRINA
   Th Rilis :</t>
  </si>
  <si>
    <t>BANDUNG MALAM INI 
LAGU</t>
  </si>
  <si>
    <t xml:space="preserve">BANDUNG MALAM INI 
Info : </t>
  </si>
  <si>
    <t>Lagu
2.Judul : AURAMU
   Penyanyi : RAN
   Th Rilis :</t>
  </si>
  <si>
    <t>SPOT
PROMO PILKADA 2024 (VERSI 1)</t>
  </si>
  <si>
    <t>Lagu
3.Judul : DENTING
   Penyanyi : MELLY
   Th Rilis :</t>
  </si>
  <si>
    <t xml:space="preserve">RENUNGAN </t>
  </si>
  <si>
    <t xml:space="preserve">Rekaman :
Putar Ulang Mutiara Pagi </t>
  </si>
  <si>
    <t xml:space="preserve">BANDUNG MALAM INI </t>
  </si>
  <si>
    <t>Lagu
4.Judul : TERSENYUMLAH
   Penyanyi : TEENEBELLE
   Th Rilis :</t>
  </si>
  <si>
    <t>Penyiar Talk 
Menutup Acara/Pamitan</t>
  </si>
  <si>
    <t>Lagu
5.Judul : BAHAGIA
   Penyanyi :CYNTHIA LAMUSU
   Th Rilis :</t>
  </si>
  <si>
    <t xml:space="preserve">KONTEMPLASI / RENUNGAN MALAM
Narator   : 
Judul      : SUARA HP DI MESJID
          </t>
  </si>
  <si>
    <t xml:space="preserve">CLOSING
</t>
  </si>
  <si>
    <t xml:space="preserve">TUTUP 
LOVE AMBON
LAGU INDONESIA RAYA
</t>
  </si>
  <si>
    <t>Petugas</t>
  </si>
  <si>
    <t xml:space="preserve">: Bandung Malam Ini </t>
  </si>
  <si>
    <t xml:space="preserve"> : ANDRE ARDIANSYAH</t>
  </si>
  <si>
    <t xml:space="preserve"> : CASMITA SOLIHIN</t>
  </si>
  <si>
    <t>........................</t>
  </si>
  <si>
    <t>Sub Koordinator PEP</t>
  </si>
  <si>
    <t>Nina Riyani</t>
  </si>
  <si>
    <t>Koordinator Bidang Siaran</t>
  </si>
  <si>
    <t>DUDY S.AP., MA</t>
  </si>
  <si>
    <t>SPESIFIKASI JENIS SIARAN</t>
  </si>
  <si>
    <t>STASIUN         : RRI BANDUNG</t>
  </si>
  <si>
    <t>TABEL       :</t>
  </si>
  <si>
    <t>PROGRAM     : 1 (SATU)</t>
  </si>
  <si>
    <t>BULAN       :  DESEMBER   2022</t>
  </si>
  <si>
    <t>NO</t>
  </si>
  <si>
    <t xml:space="preserve">G O L O N G A N </t>
  </si>
  <si>
    <t>JENIS ACARA</t>
  </si>
  <si>
    <t>JUMLAH JAM SIARAN</t>
  </si>
  <si>
    <t>PROSENTASE</t>
  </si>
  <si>
    <t>BANYAK SIARAN</t>
  </si>
  <si>
    <t>JAM</t>
  </si>
  <si>
    <t>MENIT</t>
  </si>
  <si>
    <t>GOLONGAN</t>
  </si>
  <si>
    <t>Jumlah Jam Siaran</t>
  </si>
  <si>
    <t>Persentase</t>
  </si>
  <si>
    <t>I</t>
  </si>
  <si>
    <t>BERITA / INFORMASI</t>
  </si>
  <si>
    <t>Warta Berita</t>
  </si>
  <si>
    <t>Warta Olahraga</t>
  </si>
  <si>
    <t>PENDIDIKAN / BUDAYA</t>
  </si>
  <si>
    <t>Warta Jabar Pagi</t>
  </si>
  <si>
    <t>HIBURAN</t>
  </si>
  <si>
    <t>Lintas Jabar</t>
  </si>
  <si>
    <t>IKLAN / YANMAS</t>
  </si>
  <si>
    <t>Info lalin</t>
  </si>
  <si>
    <t>Info Cuaca</t>
  </si>
  <si>
    <t>Inspiring</t>
  </si>
  <si>
    <t>Kabar Hari Ini</t>
  </si>
  <si>
    <t>Aspirasi Parahyangan</t>
  </si>
  <si>
    <t>Dialog Lintas Bandung Pagi</t>
  </si>
  <si>
    <t>Beranda Nusantara</t>
  </si>
  <si>
    <t>Kabar Olahraga</t>
  </si>
  <si>
    <t>Flash New</t>
  </si>
  <si>
    <t>Kentongan Dialog Interaktif</t>
  </si>
  <si>
    <t>Kentongan Majalah Udara</t>
  </si>
  <si>
    <t>II</t>
  </si>
  <si>
    <t>Religi Pagi</t>
  </si>
  <si>
    <t>Religi Pagi Berjaringan</t>
  </si>
  <si>
    <t>Khotbah Jumat</t>
  </si>
  <si>
    <t>Adzan Dzuhur</t>
  </si>
  <si>
    <t>Adzan magrib</t>
  </si>
  <si>
    <t>Filler Hadist</t>
  </si>
  <si>
    <t>Filler Religi</t>
  </si>
  <si>
    <t>Siaran Gereja</t>
  </si>
  <si>
    <t>Mimbar Agama Protestan</t>
  </si>
  <si>
    <t>Mimbar Agama Khatolik</t>
  </si>
  <si>
    <t>Mimbar Agama Budha</t>
  </si>
  <si>
    <t>Mimbar Agama Hindu</t>
  </si>
  <si>
    <t>Inspirasi Hari Ini</t>
  </si>
  <si>
    <t>Filler Pendidikan</t>
  </si>
  <si>
    <t>Kiprah Desa</t>
  </si>
  <si>
    <t>UMKM</t>
  </si>
  <si>
    <t>Ruang Konsultasi Usaha Tani</t>
  </si>
  <si>
    <t>Ruang Konsultasi Kesehatan</t>
  </si>
  <si>
    <t>Suara Difabel</t>
  </si>
  <si>
    <t>Kiprah Indonesia Berjaringan</t>
  </si>
  <si>
    <t>Cerdik</t>
  </si>
  <si>
    <t>Pelanus</t>
  </si>
  <si>
    <t>Dokumenter</t>
  </si>
  <si>
    <t>Langen Suara</t>
  </si>
  <si>
    <t>Peta Budaya</t>
  </si>
  <si>
    <t>Filler Budaya</t>
  </si>
  <si>
    <t>Filler</t>
  </si>
  <si>
    <t>Ruang Konsultasi Umum</t>
  </si>
  <si>
    <t>Feature</t>
  </si>
  <si>
    <t>Pembinaan Bahasa Indonesia</t>
  </si>
  <si>
    <t>Dunia Wanita</t>
  </si>
  <si>
    <t>Dunia Wanita Berjaringan</t>
  </si>
  <si>
    <t>Halo Polisi</t>
  </si>
  <si>
    <t>Disjarahad</t>
  </si>
  <si>
    <t>Teras Hukum</t>
  </si>
  <si>
    <t>III</t>
  </si>
  <si>
    <t>Musik dan Info</t>
  </si>
  <si>
    <t>Pro Dangdut</t>
  </si>
  <si>
    <t>Pro Dangdut Berjaringan Nasional</t>
  </si>
  <si>
    <t>Pro Dangdut Berjaringan BBC</t>
  </si>
  <si>
    <t>Lagu Religi</t>
  </si>
  <si>
    <t>Lagu Islami</t>
  </si>
  <si>
    <t>Nuansa Malam</t>
  </si>
  <si>
    <t>Intermezo</t>
  </si>
  <si>
    <t>Sandiwara</t>
  </si>
  <si>
    <t>Lagu</t>
  </si>
  <si>
    <t>IV</t>
  </si>
  <si>
    <t>Pengadilan Agama</t>
  </si>
  <si>
    <t>Info BMKG</t>
  </si>
  <si>
    <t>Mars BNN</t>
  </si>
  <si>
    <t>Mars Angkasawan RRI 2016</t>
  </si>
  <si>
    <t>BPOM</t>
  </si>
  <si>
    <t>UPTD Dishub Prov Jabar</t>
  </si>
  <si>
    <t xml:space="preserve">BNN Kota Cimahi </t>
  </si>
  <si>
    <t>Spot BTPN SYARIAH</t>
  </si>
  <si>
    <t>Spot Promo</t>
  </si>
  <si>
    <t>Closing</t>
  </si>
  <si>
    <t>Hymne Kemerdekaan</t>
  </si>
  <si>
    <t>Voxpop</t>
  </si>
  <si>
    <t>Bumper</t>
  </si>
  <si>
    <t>Smash</t>
  </si>
  <si>
    <t>OBB</t>
  </si>
  <si>
    <t>CBB</t>
  </si>
  <si>
    <t>Bangun Pemudi Pemuda</t>
  </si>
  <si>
    <t>Padamu Negeri</t>
  </si>
  <si>
    <t>Mars Garuda Pancasila</t>
  </si>
  <si>
    <t>Indonesia Raya</t>
  </si>
  <si>
    <t>Tune Penunggu Berita</t>
  </si>
  <si>
    <t>Greeting</t>
  </si>
  <si>
    <t>Kontemplasi</t>
  </si>
  <si>
    <t>Total Time</t>
  </si>
  <si>
    <t>SPESIFIKASI JENIS SIARAN BERITA DAN INFORMASI</t>
  </si>
  <si>
    <t>BULAN       : DESEMBER  2022</t>
  </si>
  <si>
    <t>SENTRAL</t>
  </si>
  <si>
    <t>Warta Berita (07:00)</t>
  </si>
  <si>
    <t>Warta Berita (13:00)</t>
  </si>
  <si>
    <t>Warta Berita (19:00)</t>
  </si>
  <si>
    <t>LOKAL</t>
  </si>
  <si>
    <t>INFORMASI SENTRAL</t>
  </si>
  <si>
    <t>Silang Beranda Nusantara Ke-4</t>
  </si>
  <si>
    <t>INFORMASI LOKAL</t>
  </si>
  <si>
    <t>Info Lalin</t>
  </si>
  <si>
    <t>SPESIFIKASI JENIS SIARAN PENDIDIKAN DAN BUDAYA</t>
  </si>
  <si>
    <t>BULAN       :  DESEMBER 2022</t>
  </si>
  <si>
    <t>PENDIDIKAN</t>
  </si>
  <si>
    <t>Dokumentar</t>
  </si>
  <si>
    <t>Dialog Interaktif</t>
  </si>
  <si>
    <t>KEBUDAYAAN</t>
  </si>
  <si>
    <t>SPESIFIKASI JENIS SIARAN MUSIK DAN HIBURAN</t>
  </si>
  <si>
    <t>MUSIK</t>
  </si>
  <si>
    <t>a</t>
  </si>
  <si>
    <t>INDONESIA</t>
  </si>
  <si>
    <t>b</t>
  </si>
  <si>
    <t>ASING</t>
  </si>
  <si>
    <t>-</t>
  </si>
  <si>
    <t>NON MUSIK</t>
  </si>
  <si>
    <t>BULAN       : DESEMBER 2022</t>
  </si>
  <si>
    <t>IKLAN</t>
  </si>
  <si>
    <t>NIAGA/KOMERSIL</t>
  </si>
  <si>
    <t>YANMAS</t>
  </si>
  <si>
    <t>PENUNJANG</t>
  </si>
  <si>
    <t>Tune Tunggu Berita</t>
  </si>
  <si>
    <t>LAPORAN RESPON PENDENGAR PER ACARA</t>
  </si>
  <si>
    <t>PROGRAMA 1</t>
  </si>
  <si>
    <t>SENIN , 19, 12, 2022</t>
  </si>
  <si>
    <t>NAMA ACARA</t>
  </si>
  <si>
    <t>TELP</t>
  </si>
  <si>
    <t xml:space="preserve">IG </t>
  </si>
  <si>
    <t>JUMLAH</t>
  </si>
  <si>
    <t>BERITA &amp; INFORMASI</t>
  </si>
  <si>
    <t>PENDIDIKAN/BUDAYA</t>
  </si>
  <si>
    <t>RELIGI PAGI</t>
  </si>
  <si>
    <t>Ruang Konsultasi Pertanian</t>
  </si>
  <si>
    <t>Siaran Difabel</t>
  </si>
  <si>
    <t>Sahur Yuuk</t>
  </si>
  <si>
    <t>Pro Dangdut Berjaringan</t>
  </si>
  <si>
    <t>IKLAN/PENUNJANG</t>
  </si>
  <si>
    <t>JENIS PROGRAMA</t>
  </si>
  <si>
    <t>BERITA/INFORMASI</t>
  </si>
  <si>
    <t>REKAPITULASI MATERI SIARAN</t>
  </si>
  <si>
    <t>PROGRAMA 1 RRI BANDUNG</t>
  </si>
  <si>
    <t>SENIN , 19-12-2022</t>
  </si>
  <si>
    <t>ACARA</t>
  </si>
  <si>
    <t>NARA SUMBER / PENGISI ACARA</t>
  </si>
  <si>
    <t>(Pemerintah)</t>
  </si>
  <si>
    <t>(Tokoh)</t>
  </si>
  <si>
    <t>(DPR / DPRD)</t>
  </si>
  <si>
    <t>(Akademisi/Guru)</t>
  </si>
  <si>
    <t>(Praktisi)</t>
  </si>
  <si>
    <t>(Masyarakat)</t>
  </si>
  <si>
    <t>(Pelajar / Mahasiswa)(</t>
  </si>
  <si>
    <t>(Pengusaha/Wirausaha)</t>
  </si>
  <si>
    <t>Saran Gereja</t>
  </si>
  <si>
    <t>Konsultasi Kesehatan</t>
  </si>
  <si>
    <t>Konsultasi Umum</t>
  </si>
  <si>
    <t>Konsultasi Pertanian</t>
  </si>
  <si>
    <t>Kiprah Indonesia</t>
  </si>
  <si>
    <t>kabar olahraga</t>
  </si>
  <si>
    <t>Kentongan (Majalah Udara)</t>
  </si>
  <si>
    <t>Risalah Ramadhan</t>
  </si>
  <si>
    <t>Mutiara Hikmah</t>
  </si>
  <si>
    <t>Jejak Rosul</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</si>
</sst>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F400]h:mm:ss\ AM/PM"/>
  </numFmts>
  <fonts count="20">
    <font>
      <sz val="11.0"/>
      <color theme="1"/>
      <name val="Calibri"/>
      <scheme val="minor"/>
    </font>
    <font>
      <sz val="11.0"/>
      <color theme="1"/>
      <name val="Arial"/>
    </font>
    <font>
      <sz val="11.0"/>
      <color theme="1"/>
      <name val="Calibri"/>
    </font>
    <font>
      <b/>
      <sz val="14.0"/>
      <color theme="1"/>
      <name val="Arial"/>
    </font>
    <font/>
    <font>
      <b/>
      <sz val="10.0"/>
      <color theme="1"/>
      <name val="Arial"/>
    </font>
    <font>
      <b/>
      <sz val="11.0"/>
      <color theme="1"/>
      <name val="Arial"/>
    </font>
    <font>
      <color theme="1"/>
      <name val="Calibri"/>
      <scheme val="minor"/>
    </font>
    <font>
      <b/>
      <sz val="11.0"/>
      <color rgb="FFFF0000"/>
      <name val="Arial"/>
    </font>
    <font>
      <sz val="10.0"/>
      <color theme="1"/>
      <name val="Arial"/>
    </font>
    <font>
      <sz val="10.0"/>
      <color rgb="FFFF0000"/>
      <name val="Arial"/>
    </font>
    <font>
      <sz val="10.0"/>
      <color rgb="FFFFFFFF"/>
      <name val="Arial"/>
    </font>
    <font>
      <sz val="10.0"/>
      <color theme="0"/>
      <name val="Arial"/>
    </font>
    <font>
      <b/>
      <sz val="10.0"/>
      <color rgb="FFFF0000"/>
      <name val="Arial"/>
    </font>
    <font>
      <i/>
      <sz val="10.0"/>
      <color theme="0"/>
      <name val="Arial"/>
    </font>
    <font>
      <sz val="10.0"/>
      <color rgb="FF000000"/>
      <name val="Arial"/>
    </font>
    <font>
      <b/>
      <sz val="10.0"/>
      <color theme="0"/>
      <name val="Arial"/>
    </font>
    <font>
      <b/>
      <sz val="10.0"/>
      <color rgb="FFFFFFFF"/>
      <name val="Arial"/>
    </font>
    <font>
      <b/>
      <sz val="12.0"/>
      <color theme="1"/>
      <name val="Arial"/>
    </font>
    <font>
      <b/>
      <sz val="11.0"/>
      <color theme="1"/>
      <name val="Calibri"/>
    </font>
  </fonts>
  <fills count="18">
    <fill>
      <patternFill patternType="none"/>
    </fill>
    <fill>
      <patternFill patternType="lightGray"/>
    </fill>
    <fill>
      <patternFill patternType="solid">
        <fgColor rgb="FFAEABAB"/>
        <bgColor rgb="FFAEABAB"/>
      </patternFill>
    </fill>
    <fill>
      <patternFill patternType="solid">
        <fgColor theme="5"/>
        <bgColor theme="5"/>
      </patternFill>
    </fill>
    <fill>
      <patternFill patternType="solid">
        <fgColor theme="0"/>
        <bgColor theme="0"/>
      </patternFill>
    </fill>
    <fill>
      <patternFill patternType="solid">
        <fgColor rgb="FF800080"/>
        <bgColor rgb="FF800080"/>
      </patternFill>
    </fill>
    <fill>
      <patternFill patternType="solid">
        <fgColor rgb="FFFF0000"/>
        <bgColor rgb="FFFF0000"/>
      </patternFill>
    </fill>
    <fill>
      <patternFill patternType="solid">
        <fgColor theme="6"/>
        <bgColor theme="6"/>
      </patternFill>
    </fill>
    <fill>
      <patternFill patternType="solid">
        <fgColor rgb="FFBFBFBF"/>
        <bgColor rgb="FFBFBFBF"/>
      </patternFill>
    </fill>
    <fill>
      <patternFill patternType="solid">
        <fgColor rgb="FF666699"/>
        <bgColor rgb="FF666699"/>
      </patternFill>
    </fill>
    <fill>
      <patternFill patternType="solid">
        <fgColor rgb="FFA5A5A5"/>
        <bgColor rgb="FFA5A5A5"/>
      </patternFill>
    </fill>
    <fill>
      <patternFill patternType="solid">
        <fgColor rgb="FFFFFFFF"/>
        <bgColor rgb="FFFFFFFF"/>
      </patternFill>
    </fill>
    <fill>
      <patternFill patternType="solid">
        <fgColor rgb="FFC55A11"/>
        <bgColor rgb="FFC55A11"/>
      </patternFill>
    </fill>
    <fill>
      <patternFill patternType="solid">
        <fgColor theme="9"/>
        <bgColor theme="9"/>
      </patternFill>
    </fill>
    <fill>
      <patternFill patternType="solid">
        <fgColor rgb="FF8EAADB"/>
        <bgColor rgb="FF8EAADB"/>
      </patternFill>
    </fill>
    <fill>
      <patternFill patternType="solid">
        <fgColor rgb="FFF4B083"/>
        <bgColor rgb="FFF4B083"/>
      </patternFill>
    </fill>
    <fill>
      <patternFill patternType="solid">
        <fgColor rgb="FFFFFF00"/>
        <bgColor rgb="FFFFFF00"/>
      </patternFill>
    </fill>
    <fill>
      <patternFill patternType="solid">
        <fgColor rgb="FFD8D8D8"/>
        <bgColor rgb="FFD8D8D8"/>
      </patternFill>
    </fill>
  </fills>
  <borders count="27">
    <border/>
    <border>
      <left style="thin">
        <color rgb="FF000000"/>
      </left>
      <right/>
      <top style="thin">
        <color rgb="FF000000"/>
      </top>
    </border>
    <border>
      <left/>
      <top style="thin">
        <color rgb="FF000000"/>
      </top>
    </border>
    <border>
      <top style="thin">
        <color rgb="FF000000"/>
      </top>
    </border>
    <border>
      <right style="thin">
        <color rgb="FF000000"/>
      </right>
      <top style="thin">
        <color rgb="FF000000"/>
      </top>
    </border>
    <border>
      <left style="thin">
        <color rgb="FF000000"/>
      </left>
      <right/>
    </border>
    <border>
      <left/>
    </border>
    <border>
      <right style="thin">
        <color rgb="FF000000"/>
      </right>
    </border>
    <border>
      <left style="thin">
        <color rgb="FF000000"/>
      </left>
      <right/>
      <bottom style="thin">
        <color rgb="FF000000"/>
      </bottom>
    </border>
    <border>
      <left/>
      <bottom style="thin">
        <color rgb="FF000000"/>
      </bottom>
    </border>
    <border>
      <bottom style="thin">
        <color rgb="FF000000"/>
      </bottom>
    </border>
    <border>
      <right style="thin">
        <color rgb="FF000000"/>
      </right>
      <bottom style="thin">
        <color rgb="FF000000"/>
      </bottom>
    </border>
    <border>
      <left style="thin">
        <color rgb="FF000000"/>
      </left>
      <top style="thin">
        <color rgb="FF000000"/>
      </top>
    </border>
    <border>
      <left style="thin">
        <color rgb="FF000000"/>
      </left>
    </border>
    <border>
      <left style="thin">
        <color rgb="FF000000"/>
      </left>
      <bottom style="thin">
        <color rgb="FF000000"/>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ttom style="thin">
        <color rgb="FF000000"/>
      </bottom>
    </border>
    <border>
      <left style="thin">
        <color rgb="FF000000"/>
      </left>
      <right style="thin">
        <color rgb="FF000000"/>
      </right>
      <top style="thin">
        <color rgb="FF000000"/>
      </top>
      <bottom style="thin">
        <color rgb="FF000000"/>
      </bottom>
    </border>
    <border>
      <left/>
      <right style="thin">
        <color rgb="FF000000"/>
      </right>
      <top style="thin">
        <color rgb="FF000000"/>
      </top>
      <bottom style="thin">
        <color rgb="FF000000"/>
      </bottom>
    </border>
    <border>
      <left style="thin">
        <color rgb="FF000000"/>
      </left>
      <right style="thin">
        <color rgb="FF000000"/>
      </right>
      <top/>
      <bottom style="thin">
        <color rgb="FF000000"/>
      </bottom>
    </border>
    <border>
      <left/>
      <right/>
      <top/>
      <bottom/>
    </border>
    <border>
      <left style="thin">
        <color rgb="FF000000"/>
      </left>
      <right style="thin">
        <color rgb="FF000000"/>
      </right>
      <top style="thin">
        <color rgb="FF000000"/>
      </top>
      <bottom/>
    </border>
    <border>
      <left style="thin">
        <color rgb="FF000000"/>
      </left>
      <right/>
      <top style="thin">
        <color rgb="FF000000"/>
      </top>
      <bottom style="thin">
        <color rgb="FF000000"/>
      </bottom>
    </border>
    <border>
      <left style="thin">
        <color rgb="FF000000"/>
      </left>
      <right style="thin">
        <color rgb="FF000000"/>
      </right>
    </border>
  </borders>
  <cellStyleXfs count="1">
    <xf borderId="0" fillId="0" fontId="0" numFmtId="0" applyAlignment="1" applyFont="1"/>
  </cellStyleXfs>
  <cellXfs count="286">
    <xf borderId="0" fillId="0" fontId="0" numFmtId="0" xfId="0" applyAlignment="1" applyFont="1">
      <alignment readingOrder="0" shrinkToFit="0" vertical="bottom" wrapText="0"/>
    </xf>
    <xf borderId="0" fillId="0" fontId="1" numFmtId="0" xfId="0" applyAlignment="1" applyFont="1">
      <alignment shrinkToFit="0" vertical="bottom" wrapText="0"/>
    </xf>
    <xf borderId="0" fillId="0" fontId="1" numFmtId="21" xfId="0" applyAlignment="1" applyFont="1" applyNumberFormat="1">
      <alignment shrinkToFit="0" vertical="bottom" wrapText="0"/>
    </xf>
    <xf borderId="0" fillId="0" fontId="1" numFmtId="45" xfId="0" applyAlignment="1" applyFont="1" applyNumberFormat="1">
      <alignment shrinkToFit="0" vertical="bottom" wrapText="0"/>
    </xf>
    <xf borderId="1" fillId="2" fontId="2" numFmtId="21" xfId="0" applyAlignment="1" applyBorder="1" applyFill="1" applyFont="1" applyNumberFormat="1">
      <alignment horizontal="center" shrinkToFit="0" vertical="bottom" wrapText="0"/>
    </xf>
    <xf borderId="2" fillId="2" fontId="3" numFmtId="21" xfId="0" applyAlignment="1" applyBorder="1" applyFont="1" applyNumberFormat="1">
      <alignment horizontal="center" shrinkToFit="0" vertical="center" wrapText="1"/>
    </xf>
    <xf borderId="3" fillId="0" fontId="4" numFmtId="0" xfId="0" applyBorder="1" applyFont="1"/>
    <xf borderId="4" fillId="0" fontId="4" numFmtId="0" xfId="0" applyBorder="1" applyFont="1"/>
    <xf borderId="5" fillId="0" fontId="4" numFmtId="0" xfId="0" applyBorder="1" applyFont="1"/>
    <xf borderId="6" fillId="0" fontId="4" numFmtId="0" xfId="0" applyBorder="1" applyFont="1"/>
    <xf borderId="7" fillId="0" fontId="4" numFmtId="0" xfId="0" applyBorder="1" applyFont="1"/>
    <xf borderId="8" fillId="0" fontId="4" numFmtId="0" xfId="0" applyBorder="1" applyFont="1"/>
    <xf borderId="9" fillId="0" fontId="4" numFmtId="0" xfId="0" applyBorder="1" applyFont="1"/>
    <xf borderId="10" fillId="0" fontId="4" numFmtId="0" xfId="0" applyBorder="1" applyFont="1"/>
    <xf borderId="11" fillId="0" fontId="4" numFmtId="0" xfId="0" applyBorder="1" applyFont="1"/>
    <xf borderId="12" fillId="3" fontId="5" numFmtId="0" xfId="0" applyAlignment="1" applyBorder="1" applyFill="1" applyFont="1">
      <alignment horizontal="center" shrinkToFit="0" vertical="top" wrapText="1"/>
    </xf>
    <xf borderId="13" fillId="0" fontId="4" numFmtId="0" xfId="0" applyBorder="1" applyFont="1"/>
    <xf borderId="14" fillId="0" fontId="4" numFmtId="0" xfId="0" applyBorder="1" applyFont="1"/>
    <xf borderId="15" fillId="0" fontId="5" numFmtId="0" xfId="0" applyAlignment="1" applyBorder="1" applyFont="1">
      <alignment horizontal="center" shrinkToFit="0" vertical="bottom" wrapText="0"/>
    </xf>
    <xf borderId="16" fillId="0" fontId="4" numFmtId="0" xfId="0" applyBorder="1" applyFont="1"/>
    <xf borderId="17" fillId="0" fontId="4" numFmtId="0" xfId="0" applyBorder="1" applyFont="1"/>
    <xf borderId="0" fillId="0" fontId="2" numFmtId="46" xfId="0" applyAlignment="1" applyFont="1" applyNumberFormat="1">
      <alignment shrinkToFit="0" vertical="bottom" wrapText="0"/>
    </xf>
    <xf borderId="18" fillId="0" fontId="6" numFmtId="21" xfId="0" applyAlignment="1" applyBorder="1" applyFont="1" applyNumberFormat="1">
      <alignment horizontal="center" shrinkToFit="0" vertical="bottom" wrapText="1"/>
    </xf>
    <xf borderId="15" fillId="0" fontId="6" numFmtId="0" xfId="0" applyAlignment="1" applyBorder="1" applyFont="1">
      <alignment horizontal="left" shrinkToFit="0" vertical="center" wrapText="0"/>
    </xf>
    <xf borderId="18" fillId="0" fontId="6" numFmtId="0" xfId="0" applyAlignment="1" applyBorder="1" applyFont="1">
      <alignment horizontal="center" shrinkToFit="0" vertical="center" wrapText="0"/>
    </xf>
    <xf borderId="0" fillId="0" fontId="7" numFmtId="0" xfId="0" applyFont="1"/>
    <xf borderId="19" fillId="0" fontId="4" numFmtId="0" xfId="0" applyBorder="1" applyFont="1"/>
    <xf borderId="20" fillId="0" fontId="6" numFmtId="0" xfId="0" applyAlignment="1" applyBorder="1" applyFont="1">
      <alignment horizontal="center" shrinkToFit="0" vertical="bottom" wrapText="0"/>
    </xf>
    <xf borderId="20" fillId="0" fontId="6" numFmtId="45" xfId="0" applyAlignment="1" applyBorder="1" applyFont="1" applyNumberFormat="1">
      <alignment horizontal="center" shrinkToFit="0" vertical="bottom" wrapText="0"/>
    </xf>
    <xf borderId="15" fillId="0" fontId="8" numFmtId="0" xfId="0" applyAlignment="1" applyBorder="1" applyFont="1">
      <alignment horizontal="center" shrinkToFit="0" vertical="bottom" wrapText="1"/>
    </xf>
    <xf borderId="20" fillId="4" fontId="9" numFmtId="21" xfId="0" applyAlignment="1" applyBorder="1" applyFill="1" applyFont="1" applyNumberFormat="1">
      <alignment horizontal="center" shrinkToFit="0" vertical="center" wrapText="1"/>
    </xf>
    <xf borderId="20" fillId="0" fontId="9" numFmtId="0" xfId="0" applyAlignment="1" applyBorder="1" applyFont="1">
      <alignment shrinkToFit="0" vertical="top" wrapText="1"/>
    </xf>
    <xf borderId="17" fillId="0" fontId="9" numFmtId="0" xfId="0" applyAlignment="1" applyBorder="1" applyFont="1">
      <alignment horizontal="center" shrinkToFit="0" vertical="top" wrapText="0"/>
    </xf>
    <xf borderId="20" fillId="4" fontId="9" numFmtId="45" xfId="0" applyAlignment="1" applyBorder="1" applyFont="1" applyNumberFormat="1">
      <alignment horizontal="center" shrinkToFit="0" vertical="top" wrapText="0"/>
    </xf>
    <xf borderId="20" fillId="0" fontId="9" numFmtId="0" xfId="0" applyAlignment="1" applyBorder="1" applyFont="1">
      <alignment shrinkToFit="0" vertical="top" wrapText="0"/>
    </xf>
    <xf borderId="0" fillId="0" fontId="2" numFmtId="1" xfId="0" applyAlignment="1" applyFont="1" applyNumberFormat="1">
      <alignment shrinkToFit="0" vertical="bottom" wrapText="0"/>
    </xf>
    <xf borderId="20" fillId="0" fontId="9" numFmtId="0" xfId="0" applyAlignment="1" applyBorder="1" applyFont="1">
      <alignment horizontal="center" shrinkToFit="0" vertical="top" wrapText="0"/>
    </xf>
    <xf borderId="20" fillId="5" fontId="5" numFmtId="0" xfId="0" applyAlignment="1" applyBorder="1" applyFill="1" applyFont="1">
      <alignment shrinkToFit="0" vertical="center" wrapText="1"/>
    </xf>
    <xf borderId="20" fillId="5" fontId="9" numFmtId="0" xfId="0" applyAlignment="1" applyBorder="1" applyFont="1">
      <alignment horizontal="center" shrinkToFit="0" vertical="center" wrapText="0"/>
    </xf>
    <xf borderId="20" fillId="5" fontId="9" numFmtId="45" xfId="0" applyAlignment="1" applyBorder="1" applyFont="1" applyNumberFormat="1">
      <alignment horizontal="center" shrinkToFit="0" vertical="center" wrapText="0"/>
    </xf>
    <xf borderId="20" fillId="5" fontId="9" numFmtId="0" xfId="0" applyAlignment="1" applyBorder="1" applyFont="1">
      <alignment shrinkToFit="0" vertical="center" wrapText="1"/>
    </xf>
    <xf borderId="20" fillId="4" fontId="5" numFmtId="0" xfId="0" applyAlignment="1" applyBorder="1" applyFont="1">
      <alignment shrinkToFit="0" vertical="top" wrapText="1"/>
    </xf>
    <xf borderId="20" fillId="4" fontId="9" numFmtId="0" xfId="0" applyAlignment="1" applyBorder="1" applyFont="1">
      <alignment horizontal="center" shrinkToFit="0" vertical="top" wrapText="0"/>
    </xf>
    <xf borderId="20" fillId="4" fontId="9" numFmtId="0" xfId="0" applyAlignment="1" applyBorder="1" applyFont="1">
      <alignment shrinkToFit="0" vertical="top" wrapText="1"/>
    </xf>
    <xf borderId="20" fillId="0" fontId="9" numFmtId="45" xfId="0" applyAlignment="1" applyBorder="1" applyFont="1" applyNumberFormat="1">
      <alignment horizontal="center" shrinkToFit="0" vertical="top" wrapText="0"/>
    </xf>
    <xf borderId="20" fillId="0" fontId="5" numFmtId="0" xfId="0" applyAlignment="1" applyBorder="1" applyFont="1">
      <alignment shrinkToFit="0" vertical="top" wrapText="1"/>
    </xf>
    <xf borderId="20" fillId="5" fontId="5" numFmtId="0" xfId="0" applyAlignment="1" applyBorder="1" applyFont="1">
      <alignment shrinkToFit="0" vertical="center" wrapText="0"/>
    </xf>
    <xf borderId="21" fillId="5" fontId="5" numFmtId="0" xfId="0" applyAlignment="1" applyBorder="1" applyFont="1">
      <alignment horizontal="center" shrinkToFit="0" vertical="center" wrapText="0"/>
    </xf>
    <xf borderId="20" fillId="5" fontId="5" numFmtId="45" xfId="0" applyAlignment="1" applyBorder="1" applyFont="1" applyNumberFormat="1">
      <alignment horizontal="center" shrinkToFit="0" vertical="center" wrapText="0"/>
    </xf>
    <xf borderId="20" fillId="0" fontId="10" numFmtId="0" xfId="0" applyAlignment="1" applyBorder="1" applyFont="1">
      <alignment shrinkToFit="0" vertical="top" wrapText="0"/>
    </xf>
    <xf borderId="20" fillId="5" fontId="5" numFmtId="0" xfId="0" applyAlignment="1" applyBorder="1" applyFont="1">
      <alignment shrinkToFit="0" vertical="top" wrapText="0"/>
    </xf>
    <xf borderId="21" fillId="5" fontId="5" numFmtId="0" xfId="0" applyAlignment="1" applyBorder="1" applyFont="1">
      <alignment horizontal="center" shrinkToFit="0" vertical="top" wrapText="0"/>
    </xf>
    <xf borderId="20" fillId="5" fontId="5" numFmtId="45" xfId="0" applyAlignment="1" applyBorder="1" applyFont="1" applyNumberFormat="1">
      <alignment horizontal="center" shrinkToFit="0" vertical="top" wrapText="0"/>
    </xf>
    <xf borderId="20" fillId="5" fontId="5" numFmtId="0" xfId="0" applyAlignment="1" applyBorder="1" applyFont="1">
      <alignment shrinkToFit="0" vertical="top" wrapText="1"/>
    </xf>
    <xf borderId="20" fillId="6" fontId="11" numFmtId="0" xfId="0" applyAlignment="1" applyBorder="1" applyFill="1" applyFont="1">
      <alignment readingOrder="0" shrinkToFit="0" vertical="top" wrapText="1"/>
    </xf>
    <xf borderId="21" fillId="6" fontId="12" numFmtId="0" xfId="0" applyAlignment="1" applyBorder="1" applyFont="1">
      <alignment horizontal="center" shrinkToFit="0" vertical="top" wrapText="0"/>
    </xf>
    <xf borderId="20" fillId="6" fontId="12" numFmtId="45" xfId="0" applyAlignment="1" applyBorder="1" applyFont="1" applyNumberFormat="1">
      <alignment horizontal="center" shrinkToFit="0" vertical="top" wrapText="0"/>
    </xf>
    <xf borderId="20" fillId="4" fontId="9" numFmtId="21" xfId="0" applyAlignment="1" applyBorder="1" applyFont="1" applyNumberFormat="1">
      <alignment horizontal="center" shrinkToFit="0" vertical="bottom" wrapText="1"/>
    </xf>
    <xf borderId="20" fillId="0" fontId="9" numFmtId="0" xfId="0" applyAlignment="1" applyBorder="1" applyFont="1">
      <alignment shrinkToFit="0" vertical="bottom" wrapText="1"/>
    </xf>
    <xf borderId="17" fillId="0" fontId="9" numFmtId="0" xfId="0" applyAlignment="1" applyBorder="1" applyFont="1">
      <alignment horizontal="center" shrinkToFit="0" vertical="bottom" wrapText="0"/>
    </xf>
    <xf borderId="20" fillId="0" fontId="9" numFmtId="45" xfId="0" applyAlignment="1" applyBorder="1" applyFont="1" applyNumberFormat="1">
      <alignment horizontal="center" shrinkToFit="0" vertical="bottom" wrapText="0"/>
    </xf>
    <xf borderId="20" fillId="0" fontId="9" numFmtId="0" xfId="0" applyAlignment="1" applyBorder="1" applyFont="1">
      <alignment shrinkToFit="0" vertical="bottom" wrapText="0"/>
    </xf>
    <xf borderId="19" fillId="0" fontId="9" numFmtId="0" xfId="0" applyAlignment="1" applyBorder="1" applyFont="1">
      <alignment shrinkToFit="0" vertical="top" wrapText="0"/>
    </xf>
    <xf borderId="20" fillId="0" fontId="9" numFmtId="0" xfId="0" applyAlignment="1" applyBorder="1" applyFont="1">
      <alignment shrinkToFit="0" vertical="center" wrapText="1"/>
    </xf>
    <xf borderId="21" fillId="4" fontId="9" numFmtId="0" xfId="0" applyAlignment="1" applyBorder="1" applyFont="1">
      <alignment horizontal="center" shrinkToFit="0" vertical="top" wrapText="0"/>
    </xf>
    <xf borderId="20" fillId="7" fontId="5" numFmtId="0" xfId="0" applyAlignment="1" applyBorder="1" applyFill="1" applyFont="1">
      <alignment shrinkToFit="0" vertical="top" wrapText="1"/>
    </xf>
    <xf borderId="20" fillId="7" fontId="5" numFmtId="0" xfId="0" applyAlignment="1" applyBorder="1" applyFont="1">
      <alignment horizontal="center" shrinkToFit="0" vertical="top" wrapText="0"/>
    </xf>
    <xf borderId="20" fillId="7" fontId="5" numFmtId="45" xfId="0" applyAlignment="1" applyBorder="1" applyFont="1" applyNumberFormat="1">
      <alignment horizontal="center" shrinkToFit="0" vertical="top" wrapText="0"/>
    </xf>
    <xf borderId="20" fillId="0" fontId="9" numFmtId="0" xfId="0" applyAlignment="1" applyBorder="1" applyFont="1">
      <alignment readingOrder="0" shrinkToFit="0" vertical="top" wrapText="1"/>
    </xf>
    <xf borderId="20" fillId="0" fontId="10" numFmtId="0" xfId="0" applyAlignment="1" applyBorder="1" applyFont="1">
      <alignment shrinkToFit="0" vertical="top" wrapText="1"/>
    </xf>
    <xf borderId="15" fillId="0" fontId="9" numFmtId="0" xfId="0" applyAlignment="1" applyBorder="1" applyFont="1">
      <alignment shrinkToFit="0" vertical="top" wrapText="1"/>
    </xf>
    <xf borderId="20" fillId="0" fontId="9" numFmtId="0" xfId="0" applyAlignment="1" applyBorder="1" applyFont="1">
      <alignment horizontal="center" shrinkToFit="0" vertical="center" wrapText="1"/>
    </xf>
    <xf borderId="17" fillId="0" fontId="9" numFmtId="46" xfId="0" applyAlignment="1" applyBorder="1" applyFont="1" applyNumberFormat="1">
      <alignment horizontal="center" shrinkToFit="0" vertical="top" wrapText="0"/>
    </xf>
    <xf borderId="20" fillId="7" fontId="5" numFmtId="0" xfId="0" applyAlignment="1" applyBorder="1" applyFont="1">
      <alignment shrinkToFit="0" vertical="center" wrapText="0"/>
    </xf>
    <xf borderId="20" fillId="0" fontId="9" numFmtId="0" xfId="0" applyAlignment="1" applyBorder="1" applyFont="1">
      <alignment readingOrder="0" shrinkToFit="0" vertical="center" wrapText="1"/>
    </xf>
    <xf borderId="20" fillId="4" fontId="9" numFmtId="46" xfId="0" applyAlignment="1" applyBorder="1" applyFont="1" applyNumberFormat="1">
      <alignment horizontal="center" shrinkToFit="0" vertical="top" wrapText="0"/>
    </xf>
    <xf borderId="20" fillId="0" fontId="9" numFmtId="0" xfId="0" applyAlignment="1" applyBorder="1" applyFont="1">
      <alignment horizontal="left" shrinkToFit="0" vertical="top" wrapText="1"/>
    </xf>
    <xf borderId="20" fillId="6" fontId="12" numFmtId="0" xfId="0" applyAlignment="1" applyBorder="1" applyFont="1">
      <alignment horizontal="center" shrinkToFit="0" vertical="top" wrapText="0"/>
    </xf>
    <xf borderId="20" fillId="0" fontId="5" numFmtId="0" xfId="0" applyAlignment="1" applyBorder="1" applyFont="1">
      <alignment readingOrder="0" shrinkToFit="0" vertical="top" wrapText="1"/>
    </xf>
    <xf borderId="20" fillId="0" fontId="9" numFmtId="46" xfId="0" applyAlignment="1" applyBorder="1" applyFont="1" applyNumberFormat="1">
      <alignment horizontal="center" shrinkToFit="0" vertical="top" wrapText="0"/>
    </xf>
    <xf borderId="20" fillId="0" fontId="5" numFmtId="0" xfId="0" applyAlignment="1" applyBorder="1" applyFont="1">
      <alignment shrinkToFit="0" vertical="center" wrapText="1"/>
    </xf>
    <xf borderId="20" fillId="0" fontId="9" numFmtId="0" xfId="0" applyAlignment="1" applyBorder="1" applyFont="1">
      <alignment horizontal="center" shrinkToFit="0" vertical="center" wrapText="0"/>
    </xf>
    <xf borderId="20" fillId="0" fontId="9" numFmtId="45" xfId="0" applyAlignment="1" applyBorder="1" applyFont="1" applyNumberFormat="1">
      <alignment horizontal="center" shrinkToFit="0" vertical="center" wrapText="0"/>
    </xf>
    <xf borderId="20" fillId="8" fontId="13" numFmtId="0" xfId="0" applyAlignment="1" applyBorder="1" applyFill="1" applyFont="1">
      <alignment shrinkToFit="0" vertical="center" wrapText="1"/>
    </xf>
    <xf borderId="20" fillId="0" fontId="9" numFmtId="0" xfId="0" applyAlignment="1" applyBorder="1" applyFont="1">
      <alignment horizontal="center" shrinkToFit="0" vertical="top" wrapText="1"/>
    </xf>
    <xf borderId="20" fillId="0" fontId="9" numFmtId="0" xfId="0" applyAlignment="1" applyBorder="1" applyFont="1">
      <alignment shrinkToFit="0" vertical="center" wrapText="0"/>
    </xf>
    <xf borderId="20" fillId="5" fontId="9" numFmtId="0" xfId="0" applyAlignment="1" applyBorder="1" applyFont="1">
      <alignment shrinkToFit="0" vertical="top" wrapText="0"/>
    </xf>
    <xf borderId="21" fillId="5" fontId="9" numFmtId="0" xfId="0" applyAlignment="1" applyBorder="1" applyFont="1">
      <alignment horizontal="center" shrinkToFit="0" vertical="top" wrapText="0"/>
    </xf>
    <xf borderId="20" fillId="5" fontId="9" numFmtId="45" xfId="0" applyAlignment="1" applyBorder="1" applyFont="1" applyNumberFormat="1">
      <alignment horizontal="center" shrinkToFit="0" vertical="top" wrapText="0"/>
    </xf>
    <xf borderId="20" fillId="5" fontId="9" numFmtId="0" xfId="0" applyAlignment="1" applyBorder="1" applyFont="1">
      <alignment shrinkToFit="0" vertical="top" wrapText="1"/>
    </xf>
    <xf borderId="20" fillId="9" fontId="5" numFmtId="0" xfId="0" applyAlignment="1" applyBorder="1" applyFill="1" applyFont="1">
      <alignment shrinkToFit="0" vertical="top" wrapText="0"/>
    </xf>
    <xf borderId="21" fillId="9" fontId="9" numFmtId="0" xfId="0" applyAlignment="1" applyBorder="1" applyFont="1">
      <alignment horizontal="center" shrinkToFit="0" vertical="top" wrapText="0"/>
    </xf>
    <xf borderId="20" fillId="9" fontId="9" numFmtId="45" xfId="0" applyAlignment="1" applyBorder="1" applyFont="1" applyNumberFormat="1">
      <alignment horizontal="center" shrinkToFit="0" vertical="top" wrapText="0"/>
    </xf>
    <xf borderId="20" fillId="9" fontId="9" numFmtId="0" xfId="0" applyAlignment="1" applyBorder="1" applyFont="1">
      <alignment shrinkToFit="0" vertical="top" wrapText="1"/>
    </xf>
    <xf borderId="20" fillId="6" fontId="14" numFmtId="0" xfId="0" applyAlignment="1" applyBorder="1" applyFont="1">
      <alignment shrinkToFit="0" vertical="top" wrapText="1"/>
    </xf>
    <xf borderId="20" fillId="6" fontId="12" numFmtId="0" xfId="0" applyAlignment="1" applyBorder="1" applyFont="1">
      <alignment shrinkToFit="0" vertical="center" wrapText="1"/>
    </xf>
    <xf borderId="20" fillId="10" fontId="5" numFmtId="0" xfId="0" applyAlignment="1" applyBorder="1" applyFill="1" applyFont="1">
      <alignment shrinkToFit="0" vertical="center" wrapText="0"/>
    </xf>
    <xf borderId="21" fillId="10" fontId="5" numFmtId="0" xfId="0" applyAlignment="1" applyBorder="1" applyFont="1">
      <alignment horizontal="center" shrinkToFit="0" vertical="center" wrapText="0"/>
    </xf>
    <xf borderId="20" fillId="10" fontId="5" numFmtId="45" xfId="0" applyAlignment="1" applyBorder="1" applyFont="1" applyNumberFormat="1">
      <alignment horizontal="center" shrinkToFit="0" vertical="center" wrapText="0"/>
    </xf>
    <xf borderId="20" fillId="10" fontId="5" numFmtId="0" xfId="0" applyAlignment="1" applyBorder="1" applyFont="1">
      <alignment shrinkToFit="0" vertical="center" wrapText="1"/>
    </xf>
    <xf borderId="20" fillId="0" fontId="5" numFmtId="0" xfId="0" applyAlignment="1" applyBorder="1" applyFont="1">
      <alignment horizontal="center" shrinkToFit="0" vertical="top" wrapText="0"/>
    </xf>
    <xf borderId="20" fillId="0" fontId="5" numFmtId="45" xfId="0" applyAlignment="1" applyBorder="1" applyFont="1" applyNumberFormat="1">
      <alignment horizontal="center" shrinkToFit="0" vertical="top" wrapText="0"/>
    </xf>
    <xf borderId="22" fillId="4" fontId="1" numFmtId="0" xfId="0" applyAlignment="1" applyBorder="1" applyFont="1">
      <alignment horizontal="left" shrinkToFit="0" vertical="top" wrapText="1"/>
    </xf>
    <xf borderId="20" fillId="4" fontId="1" numFmtId="0" xfId="0" applyAlignment="1" applyBorder="1" applyFont="1">
      <alignment horizontal="center" shrinkToFit="0" vertical="top" wrapText="0"/>
    </xf>
    <xf borderId="20" fillId="4" fontId="1" numFmtId="45" xfId="0" applyAlignment="1" applyBorder="1" applyFont="1" applyNumberFormat="1">
      <alignment horizontal="center" shrinkToFit="0" vertical="top" wrapText="0"/>
    </xf>
    <xf borderId="20" fillId="4" fontId="6" numFmtId="0" xfId="0" applyAlignment="1" applyBorder="1" applyFont="1">
      <alignment shrinkToFit="0" vertical="top" wrapText="1"/>
    </xf>
    <xf borderId="20" fillId="0" fontId="9" numFmtId="0" xfId="0" applyAlignment="1" applyBorder="1" applyFont="1">
      <alignment horizontal="left" shrinkToFit="0" vertical="center" wrapText="1"/>
    </xf>
    <xf borderId="17" fillId="0" fontId="9" numFmtId="46" xfId="0" applyAlignment="1" applyBorder="1" applyFont="1" applyNumberFormat="1">
      <alignment horizontal="center" shrinkToFit="0" vertical="center" wrapText="0"/>
    </xf>
    <xf borderId="20" fillId="5" fontId="9" numFmtId="0" xfId="0" applyAlignment="1" applyBorder="1" applyFont="1">
      <alignment shrinkToFit="0" vertical="center" wrapText="0"/>
    </xf>
    <xf borderId="21" fillId="5" fontId="9" numFmtId="0" xfId="0" applyAlignment="1" applyBorder="1" applyFont="1">
      <alignment horizontal="center" shrinkToFit="0" vertical="center" wrapText="0"/>
    </xf>
    <xf borderId="23" fillId="4" fontId="9" numFmtId="21" xfId="0" applyAlignment="1" applyBorder="1" applyFont="1" applyNumberFormat="1">
      <alignment horizontal="center" shrinkToFit="0" vertical="center" wrapText="1"/>
    </xf>
    <xf borderId="0" fillId="0" fontId="9" numFmtId="0" xfId="0" applyAlignment="1" applyFont="1">
      <alignment shrinkToFit="0" vertical="top" wrapText="1"/>
    </xf>
    <xf borderId="0" fillId="0" fontId="9" numFmtId="0" xfId="0" applyAlignment="1" applyFont="1">
      <alignment horizontal="center" shrinkToFit="0" vertical="top" wrapText="0"/>
    </xf>
    <xf borderId="0" fillId="0" fontId="9" numFmtId="45" xfId="0" applyAlignment="1" applyFont="1" applyNumberFormat="1">
      <alignment horizontal="center" shrinkToFit="0" vertical="top" wrapText="0"/>
    </xf>
    <xf borderId="0" fillId="0" fontId="1" numFmtId="21" xfId="0" applyAlignment="1" applyFont="1" applyNumberFormat="1">
      <alignment shrinkToFit="0" vertical="top" wrapText="0"/>
    </xf>
    <xf borderId="0" fillId="0" fontId="1" numFmtId="0" xfId="0" applyAlignment="1" applyFont="1">
      <alignment shrinkToFit="0" vertical="top" wrapText="0"/>
    </xf>
    <xf borderId="0" fillId="0" fontId="1" numFmtId="45" xfId="0" applyAlignment="1" applyFont="1" applyNumberFormat="1">
      <alignment shrinkToFit="0" vertical="top" wrapText="0"/>
    </xf>
    <xf borderId="0" fillId="0" fontId="9" numFmtId="21" xfId="0" applyAlignment="1" applyFont="1" applyNumberFormat="1">
      <alignment shrinkToFit="0" vertical="top" wrapText="0"/>
    </xf>
    <xf borderId="0" fillId="0" fontId="9" numFmtId="0" xfId="0" applyAlignment="1" applyFont="1">
      <alignment shrinkToFit="0" vertical="top" wrapText="0"/>
    </xf>
    <xf borderId="15" fillId="0" fontId="6" numFmtId="0" xfId="0" applyAlignment="1" applyBorder="1" applyFont="1">
      <alignment horizontal="center" shrinkToFit="0" vertical="bottom" wrapText="0"/>
    </xf>
    <xf borderId="15" fillId="0" fontId="6" numFmtId="0" xfId="0" applyAlignment="1" applyBorder="1" applyFont="1">
      <alignment horizontal="center" shrinkToFit="0" vertical="center" wrapText="0"/>
    </xf>
    <xf borderId="20" fillId="5" fontId="9" numFmtId="0" xfId="0" applyAlignment="1" applyBorder="1" applyFont="1">
      <alignment horizontal="left" shrinkToFit="0" vertical="top" wrapText="0"/>
    </xf>
    <xf borderId="20" fillId="5" fontId="9" numFmtId="0" xfId="0" applyAlignment="1" applyBorder="1" applyFont="1">
      <alignment horizontal="center" shrinkToFit="0" vertical="top" wrapText="0"/>
    </xf>
    <xf borderId="20" fillId="0" fontId="9" numFmtId="21" xfId="0" applyAlignment="1" applyBorder="1" applyFont="1" applyNumberFormat="1">
      <alignment horizontal="center" shrinkToFit="0" vertical="center" wrapText="1"/>
    </xf>
    <xf borderId="20" fillId="4" fontId="10" numFmtId="0" xfId="0" applyAlignment="1" applyBorder="1" applyFont="1">
      <alignment horizontal="left" shrinkToFit="0" vertical="top" wrapText="0"/>
    </xf>
    <xf borderId="20" fillId="4" fontId="9" numFmtId="0" xfId="0" applyAlignment="1" applyBorder="1" applyFont="1">
      <alignment shrinkToFit="0" vertical="top" wrapText="0"/>
    </xf>
    <xf borderId="20" fillId="0" fontId="9" numFmtId="0" xfId="0" applyAlignment="1" applyBorder="1" applyFont="1">
      <alignment horizontal="left" shrinkToFit="0" vertical="top" wrapText="0"/>
    </xf>
    <xf borderId="20" fillId="0" fontId="9" numFmtId="0" xfId="0" applyAlignment="1" applyBorder="1" applyFont="1">
      <alignment horizontal="left" readingOrder="0" shrinkToFit="0" vertical="top" wrapText="1"/>
    </xf>
    <xf borderId="20" fillId="4" fontId="9" numFmtId="0" xfId="0" applyAlignment="1" applyBorder="1" applyFont="1">
      <alignment horizontal="left" shrinkToFit="0" vertical="top" wrapText="1"/>
    </xf>
    <xf borderId="24" fillId="5" fontId="5" numFmtId="0" xfId="0" applyAlignment="1" applyBorder="1" applyFont="1">
      <alignment horizontal="left" shrinkToFit="0" vertical="top" wrapText="1"/>
    </xf>
    <xf borderId="20" fillId="5" fontId="5" numFmtId="0" xfId="0" applyAlignment="1" applyBorder="1" applyFont="1">
      <alignment horizontal="center" shrinkToFit="0" vertical="top" wrapText="0"/>
    </xf>
    <xf borderId="18" fillId="0" fontId="9" numFmtId="0" xfId="0" applyAlignment="1" applyBorder="1" applyFont="1">
      <alignment horizontal="left" shrinkToFit="0" vertical="top" wrapText="1"/>
    </xf>
    <xf borderId="20" fillId="4" fontId="9" numFmtId="0" xfId="0" applyAlignment="1" applyBorder="1" applyFont="1">
      <alignment shrinkToFit="0" vertical="center" wrapText="1"/>
    </xf>
    <xf borderId="19" fillId="0" fontId="9" numFmtId="0" xfId="0" applyAlignment="1" applyBorder="1" applyFont="1">
      <alignment horizontal="left" shrinkToFit="0" vertical="top" wrapText="0"/>
    </xf>
    <xf borderId="20" fillId="0" fontId="13" numFmtId="0" xfId="0" applyAlignment="1" applyBorder="1" applyFont="1">
      <alignment shrinkToFit="0" vertical="top" wrapText="1"/>
    </xf>
    <xf borderId="20" fillId="0" fontId="13" numFmtId="0" xfId="0" applyAlignment="1" applyBorder="1" applyFont="1">
      <alignment shrinkToFit="0" vertical="center" wrapText="1"/>
    </xf>
    <xf borderId="20" fillId="0" fontId="10" numFmtId="0" xfId="0" applyAlignment="1" applyBorder="1" applyFont="1">
      <alignment shrinkToFit="0" vertical="center" wrapText="1"/>
    </xf>
    <xf borderId="22" fillId="4" fontId="9" numFmtId="0" xfId="0" applyAlignment="1" applyBorder="1" applyFont="1">
      <alignment horizontal="left" shrinkToFit="0" vertical="top" wrapText="0"/>
    </xf>
    <xf borderId="20" fillId="11" fontId="15" numFmtId="0" xfId="0" applyAlignment="1" applyBorder="1" applyFill="1" applyFont="1">
      <alignment shrinkToFit="0" vertical="center" wrapText="1"/>
    </xf>
    <xf borderId="19" fillId="0" fontId="9" numFmtId="0" xfId="0" applyAlignment="1" applyBorder="1" applyFont="1">
      <alignment horizontal="left" shrinkToFit="0" vertical="top" wrapText="1"/>
    </xf>
    <xf borderId="19" fillId="0" fontId="9" numFmtId="0" xfId="0" applyAlignment="1" applyBorder="1" applyFont="1">
      <alignment horizontal="center" shrinkToFit="0" vertical="top" wrapText="0"/>
    </xf>
    <xf borderId="24" fillId="6" fontId="11" numFmtId="0" xfId="0" applyAlignment="1" applyBorder="1" applyFont="1">
      <alignment horizontal="left" readingOrder="0" shrinkToFit="0" vertical="top" wrapText="1"/>
    </xf>
    <xf borderId="20" fillId="11" fontId="5" numFmtId="0" xfId="0" applyAlignment="1" applyBorder="1" applyFont="1">
      <alignment shrinkToFit="0" vertical="center" wrapText="1"/>
    </xf>
    <xf borderId="20" fillId="11" fontId="5" numFmtId="0" xfId="0" applyAlignment="1" applyBorder="1" applyFont="1">
      <alignment horizontal="center" shrinkToFit="0" vertical="center" wrapText="1"/>
    </xf>
    <xf borderId="20" fillId="11" fontId="5" numFmtId="21" xfId="0" applyAlignment="1" applyBorder="1" applyFont="1" applyNumberFormat="1">
      <alignment horizontal="center" shrinkToFit="0" vertical="center" wrapText="1"/>
    </xf>
    <xf borderId="20" fillId="8" fontId="13" numFmtId="0" xfId="0" applyAlignment="1" applyBorder="1" applyFont="1">
      <alignment readingOrder="0" shrinkToFit="0" vertical="top" wrapText="1"/>
    </xf>
    <xf borderId="20" fillId="4" fontId="9" numFmtId="0" xfId="0" applyAlignment="1" applyBorder="1" applyFont="1">
      <alignment horizontal="left" shrinkToFit="0" vertical="center" wrapText="1"/>
    </xf>
    <xf borderId="20" fillId="4" fontId="9" numFmtId="0" xfId="0" applyAlignment="1" applyBorder="1" applyFont="1">
      <alignment horizontal="center" shrinkToFit="0" vertical="center" wrapText="0"/>
    </xf>
    <xf borderId="20" fillId="4" fontId="9" numFmtId="45" xfId="0" applyAlignment="1" applyBorder="1" applyFont="1" applyNumberFormat="1">
      <alignment horizontal="center" shrinkToFit="0" vertical="center" wrapText="0"/>
    </xf>
    <xf borderId="25" fillId="4" fontId="5" numFmtId="0" xfId="0" applyAlignment="1" applyBorder="1" applyFont="1">
      <alignment shrinkToFit="0" vertical="center" wrapText="1"/>
    </xf>
    <xf borderId="20" fillId="4" fontId="5" numFmtId="0" xfId="0" applyAlignment="1" applyBorder="1" applyFont="1">
      <alignment horizontal="center" shrinkToFit="0" vertical="center" wrapText="1"/>
    </xf>
    <xf borderId="21" fillId="4" fontId="5" numFmtId="46" xfId="0" applyAlignment="1" applyBorder="1" applyFont="1" applyNumberFormat="1">
      <alignment horizontal="center" shrinkToFit="0" vertical="center" wrapText="0"/>
    </xf>
    <xf borderId="20" fillId="7" fontId="13" numFmtId="0" xfId="0" applyAlignment="1" applyBorder="1" applyFont="1">
      <alignment readingOrder="0" shrinkToFit="0" vertical="top" wrapText="1"/>
    </xf>
    <xf borderId="20" fillId="12" fontId="5" numFmtId="0" xfId="0" applyAlignment="1" applyBorder="1" applyFill="1" applyFont="1">
      <alignment horizontal="left" shrinkToFit="0" vertical="top" wrapText="1"/>
    </xf>
    <xf borderId="20" fillId="12" fontId="5" numFmtId="0" xfId="0" applyAlignment="1" applyBorder="1" applyFont="1">
      <alignment horizontal="center" shrinkToFit="0" vertical="top" wrapText="0"/>
    </xf>
    <xf borderId="20" fillId="12" fontId="5" numFmtId="45" xfId="0" applyAlignment="1" applyBorder="1" applyFont="1" applyNumberFormat="1">
      <alignment horizontal="center" shrinkToFit="0" vertical="top" wrapText="0"/>
    </xf>
    <xf borderId="20" fillId="12" fontId="5" numFmtId="0" xfId="0" applyAlignment="1" applyBorder="1" applyFont="1">
      <alignment shrinkToFit="0" vertical="center" wrapText="1"/>
    </xf>
    <xf borderId="20" fillId="13" fontId="5" numFmtId="0" xfId="0" applyAlignment="1" applyBorder="1" applyFill="1" applyFont="1">
      <alignment horizontal="left" shrinkToFit="0" vertical="top" wrapText="0"/>
    </xf>
    <xf borderId="20" fillId="13" fontId="5" numFmtId="0" xfId="0" applyAlignment="1" applyBorder="1" applyFont="1">
      <alignment horizontal="center" shrinkToFit="0" vertical="top" wrapText="0"/>
    </xf>
    <xf borderId="20" fillId="13" fontId="5" numFmtId="45" xfId="0" applyAlignment="1" applyBorder="1" applyFont="1" applyNumberFormat="1">
      <alignment horizontal="center" shrinkToFit="0" vertical="top" wrapText="0"/>
    </xf>
    <xf borderId="20" fillId="13" fontId="5" numFmtId="0" xfId="0" applyAlignment="1" applyBorder="1" applyFont="1">
      <alignment shrinkToFit="0" vertical="top" wrapText="0"/>
    </xf>
    <xf borderId="20" fillId="4" fontId="9" numFmtId="0" xfId="0" applyAlignment="1" applyBorder="1" applyFont="1">
      <alignment horizontal="left" shrinkToFit="0" vertical="top" wrapText="0"/>
    </xf>
    <xf borderId="20" fillId="0" fontId="13" numFmtId="0" xfId="0" applyAlignment="1" applyBorder="1" applyFont="1">
      <alignment horizontal="center" shrinkToFit="0" vertical="top" wrapText="0"/>
    </xf>
    <xf borderId="20" fillId="0" fontId="13" numFmtId="45" xfId="0" applyAlignment="1" applyBorder="1" applyFont="1" applyNumberFormat="1">
      <alignment horizontal="center" shrinkToFit="0" vertical="top" wrapText="0"/>
    </xf>
    <xf borderId="20" fillId="4" fontId="13" numFmtId="0" xfId="0" applyAlignment="1" applyBorder="1" applyFont="1">
      <alignment shrinkToFit="0" vertical="top" wrapText="1"/>
    </xf>
    <xf borderId="20" fillId="0" fontId="9" numFmtId="21" xfId="0" applyAlignment="1" applyBorder="1" applyFont="1" applyNumberFormat="1">
      <alignment horizontal="center" shrinkToFit="0" vertical="top" wrapText="1"/>
    </xf>
    <xf borderId="20" fillId="6" fontId="11" numFmtId="0" xfId="0" applyAlignment="1" applyBorder="1" applyFont="1">
      <alignment horizontal="left" readingOrder="0" shrinkToFit="0" vertical="top" wrapText="1"/>
    </xf>
    <xf borderId="20" fillId="6" fontId="12" numFmtId="0" xfId="0" applyAlignment="1" applyBorder="1" applyFont="1">
      <alignment horizontal="center" shrinkToFit="0" vertical="top" wrapText="1"/>
    </xf>
    <xf borderId="20" fillId="6" fontId="12" numFmtId="0" xfId="0" applyAlignment="1" applyBorder="1" applyFont="1">
      <alignment shrinkToFit="0" vertical="top" wrapText="1"/>
    </xf>
    <xf borderId="22" fillId="4" fontId="9" numFmtId="0" xfId="0" applyAlignment="1" applyBorder="1" applyFont="1">
      <alignment horizontal="left" shrinkToFit="0" vertical="top" wrapText="1"/>
    </xf>
    <xf borderId="20" fillId="7" fontId="9" numFmtId="0" xfId="0" applyAlignment="1" applyBorder="1" applyFont="1">
      <alignment horizontal="left" shrinkToFit="0" vertical="top" wrapText="1"/>
    </xf>
    <xf borderId="20" fillId="7" fontId="9" numFmtId="0" xfId="0" applyAlignment="1" applyBorder="1" applyFont="1">
      <alignment horizontal="center" shrinkToFit="0" vertical="top" wrapText="0"/>
    </xf>
    <xf borderId="20" fillId="7" fontId="9" numFmtId="45" xfId="0" applyAlignment="1" applyBorder="1" applyFont="1" applyNumberFormat="1">
      <alignment horizontal="center" shrinkToFit="0" vertical="top" wrapText="0"/>
    </xf>
    <xf borderId="20" fillId="7" fontId="9" numFmtId="0" xfId="0" applyAlignment="1" applyBorder="1" applyFont="1">
      <alignment shrinkToFit="0" vertical="top" wrapText="1"/>
    </xf>
    <xf borderId="20" fillId="8" fontId="13" numFmtId="0" xfId="0" applyAlignment="1" applyBorder="1" applyFont="1">
      <alignment readingOrder="0" shrinkToFit="0" vertical="center" wrapText="1"/>
    </xf>
    <xf borderId="20" fillId="6" fontId="12" numFmtId="0" xfId="0" applyAlignment="1" applyBorder="1" applyFont="1">
      <alignment horizontal="center" shrinkToFit="0" vertical="center" wrapText="0"/>
    </xf>
    <xf borderId="20" fillId="6" fontId="12" numFmtId="45" xfId="0" applyAlignment="1" applyBorder="1" applyFont="1" applyNumberFormat="1">
      <alignment horizontal="center" shrinkToFit="0" vertical="center" wrapText="0"/>
    </xf>
    <xf borderId="25" fillId="4" fontId="9" numFmtId="0" xfId="0" applyAlignment="1" applyBorder="1" applyFont="1">
      <alignment shrinkToFit="0" vertical="top" wrapText="1"/>
    </xf>
    <xf borderId="20" fillId="4" fontId="9" numFmtId="0" xfId="0" applyAlignment="1" applyBorder="1" applyFont="1">
      <alignment horizontal="center" shrinkToFit="0" vertical="top" wrapText="1"/>
    </xf>
    <xf borderId="21" fillId="4" fontId="9" numFmtId="46" xfId="0" applyAlignment="1" applyBorder="1" applyFont="1" applyNumberFormat="1">
      <alignment horizontal="center" shrinkToFit="0" vertical="top" wrapText="0"/>
    </xf>
    <xf borderId="20" fillId="0" fontId="10" numFmtId="0" xfId="0" applyAlignment="1" applyBorder="1" applyFont="1">
      <alignment horizontal="center" shrinkToFit="0" vertical="top" wrapText="0"/>
    </xf>
    <xf borderId="20" fillId="0" fontId="10" numFmtId="45" xfId="0" applyAlignment="1" applyBorder="1" applyFont="1" applyNumberFormat="1">
      <alignment horizontal="center" shrinkToFit="0" vertical="top" wrapText="0"/>
    </xf>
    <xf borderId="25" fillId="14" fontId="5" numFmtId="0" xfId="0" applyAlignment="1" applyBorder="1" applyFill="1" applyFont="1">
      <alignment shrinkToFit="0" vertical="center" wrapText="1"/>
    </xf>
    <xf borderId="0" fillId="0" fontId="9" numFmtId="21" xfId="0" applyAlignment="1" applyFont="1" applyNumberFormat="1">
      <alignment horizontal="center" shrinkToFit="0" vertical="center" wrapText="1"/>
    </xf>
    <xf borderId="0" fillId="0" fontId="1" numFmtId="0" xfId="0" applyAlignment="1" applyFont="1">
      <alignment horizontal="left" shrinkToFit="0" vertical="top" wrapText="1"/>
    </xf>
    <xf borderId="0" fillId="0" fontId="1" numFmtId="0" xfId="0" applyAlignment="1" applyFont="1">
      <alignment horizontal="center" shrinkToFit="0" vertical="top" wrapText="0"/>
    </xf>
    <xf borderId="0" fillId="0" fontId="1" numFmtId="45" xfId="0" applyAlignment="1" applyFont="1" applyNumberFormat="1">
      <alignment horizontal="center" shrinkToFit="0" vertical="top" wrapText="0"/>
    </xf>
    <xf borderId="0" fillId="0" fontId="1" numFmtId="0" xfId="0" applyAlignment="1" applyFont="1">
      <alignment shrinkToFit="0" vertical="top" wrapText="1"/>
    </xf>
    <xf borderId="0" fillId="0" fontId="1" numFmtId="0" xfId="0" applyAlignment="1" applyFont="1">
      <alignment readingOrder="0" shrinkToFit="0" vertical="top" wrapText="0"/>
    </xf>
    <xf borderId="0" fillId="0" fontId="2" numFmtId="21" xfId="0" applyAlignment="1" applyFont="1" applyNumberFormat="1">
      <alignment shrinkToFit="0" vertical="bottom" wrapText="0"/>
    </xf>
    <xf borderId="0" fillId="0" fontId="2" numFmtId="45" xfId="0" applyAlignment="1" applyFont="1" applyNumberFormat="1">
      <alignment shrinkToFit="0" vertical="bottom" wrapText="0"/>
    </xf>
    <xf borderId="20" fillId="5" fontId="5" numFmtId="46" xfId="0" applyAlignment="1" applyBorder="1" applyFont="1" applyNumberFormat="1">
      <alignment horizontal="center" shrinkToFit="0" vertical="top" wrapText="0"/>
    </xf>
    <xf borderId="20" fillId="7" fontId="5" numFmtId="0" xfId="0" applyAlignment="1" applyBorder="1" applyFont="1">
      <alignment horizontal="left" shrinkToFit="0" vertical="center" wrapText="1"/>
    </xf>
    <xf borderId="20" fillId="7" fontId="5" numFmtId="0" xfId="0" applyAlignment="1" applyBorder="1" applyFont="1">
      <alignment horizontal="center" shrinkToFit="0" vertical="center" wrapText="0"/>
    </xf>
    <xf borderId="20" fillId="7" fontId="5" numFmtId="45" xfId="0" applyAlignment="1" applyBorder="1" applyFont="1" applyNumberFormat="1">
      <alignment horizontal="center" shrinkToFit="0" vertical="center" wrapText="0"/>
    </xf>
    <xf borderId="20" fillId="7" fontId="5" numFmtId="0" xfId="0" applyAlignment="1" applyBorder="1" applyFont="1">
      <alignment shrinkToFit="0" vertical="center" wrapText="1"/>
    </xf>
    <xf borderId="24" fillId="5" fontId="5" numFmtId="0" xfId="0" applyAlignment="1" applyBorder="1" applyFont="1">
      <alignment horizontal="left" shrinkToFit="0" vertical="center" wrapText="1"/>
    </xf>
    <xf borderId="20" fillId="5" fontId="5" numFmtId="0" xfId="0" applyAlignment="1" applyBorder="1" applyFont="1">
      <alignment horizontal="center" shrinkToFit="0" vertical="center" wrapText="0"/>
    </xf>
    <xf borderId="20" fillId="6" fontId="12" numFmtId="46" xfId="0" applyAlignment="1" applyBorder="1" applyFont="1" applyNumberFormat="1">
      <alignment horizontal="center" shrinkToFit="0" vertical="top" wrapText="0"/>
    </xf>
    <xf borderId="17" fillId="0" fontId="9" numFmtId="0" xfId="0" applyAlignment="1" applyBorder="1" applyFont="1">
      <alignment horizontal="center" shrinkToFit="0" vertical="center" wrapText="0"/>
    </xf>
    <xf borderId="20" fillId="0" fontId="9" numFmtId="46" xfId="0" applyAlignment="1" applyBorder="1" applyFont="1" applyNumberFormat="1">
      <alignment horizontal="center" shrinkToFit="0" vertical="center" wrapText="0"/>
    </xf>
    <xf borderId="20" fillId="7" fontId="5" numFmtId="0" xfId="0" applyAlignment="1" applyBorder="1" applyFont="1">
      <alignment shrinkToFit="0" vertical="top" wrapText="0"/>
    </xf>
    <xf borderId="21" fillId="7" fontId="5" numFmtId="0" xfId="0" applyAlignment="1" applyBorder="1" applyFont="1">
      <alignment horizontal="center" shrinkToFit="0" vertical="top" wrapText="0"/>
    </xf>
    <xf borderId="20" fillId="7" fontId="5" numFmtId="46" xfId="0" applyAlignment="1" applyBorder="1" applyFont="1" applyNumberFormat="1">
      <alignment horizontal="center" shrinkToFit="0" vertical="top" wrapText="0"/>
    </xf>
    <xf borderId="20" fillId="7" fontId="9" numFmtId="46" xfId="0" applyAlignment="1" applyBorder="1" applyFont="1" applyNumberFormat="1">
      <alignment horizontal="center" shrinkToFit="0" vertical="top" wrapText="0"/>
    </xf>
    <xf borderId="20" fillId="10" fontId="5" numFmtId="0" xfId="0" applyAlignment="1" applyBorder="1" applyFont="1">
      <alignment shrinkToFit="0" vertical="top" wrapText="0"/>
    </xf>
    <xf borderId="20" fillId="6" fontId="16" numFmtId="0" xfId="0" applyAlignment="1" applyBorder="1" applyFont="1">
      <alignment shrinkToFit="0" vertical="top" wrapText="1"/>
    </xf>
    <xf borderId="22" fillId="4" fontId="9" numFmtId="0" xfId="0" applyAlignment="1" applyBorder="1" applyFont="1">
      <alignment shrinkToFit="0" vertical="top" wrapText="0"/>
    </xf>
    <xf borderId="22" fillId="6" fontId="16" numFmtId="0" xfId="0" applyAlignment="1" applyBorder="1" applyFont="1">
      <alignment shrinkToFit="0" vertical="top" wrapText="1"/>
    </xf>
    <xf borderId="22" fillId="7" fontId="5" numFmtId="0" xfId="0" applyAlignment="1" applyBorder="1" applyFont="1">
      <alignment shrinkToFit="0" vertical="top" wrapText="0"/>
    </xf>
    <xf borderId="20" fillId="15" fontId="5" numFmtId="0" xfId="0" applyAlignment="1" applyBorder="1" applyFill="1" applyFont="1">
      <alignment shrinkToFit="0" vertical="top" wrapText="1"/>
    </xf>
    <xf borderId="20" fillId="12" fontId="5" numFmtId="0" xfId="0" applyAlignment="1" applyBorder="1" applyFont="1">
      <alignment shrinkToFit="0" vertical="top" wrapText="1"/>
    </xf>
    <xf borderId="20" fillId="12" fontId="9" numFmtId="0" xfId="0" applyAlignment="1" applyBorder="1" applyFont="1">
      <alignment horizontal="center" shrinkToFit="0" vertical="top" wrapText="0"/>
    </xf>
    <xf borderId="20" fillId="12" fontId="9" numFmtId="46" xfId="0" applyAlignment="1" applyBorder="1" applyFont="1" applyNumberFormat="1">
      <alignment horizontal="center" shrinkToFit="0" vertical="top" wrapText="0"/>
    </xf>
    <xf borderId="20" fillId="12" fontId="9" numFmtId="0" xfId="0" applyAlignment="1" applyBorder="1" applyFont="1">
      <alignment shrinkToFit="0" vertical="top" wrapText="0"/>
    </xf>
    <xf borderId="20" fillId="13" fontId="5" numFmtId="0" xfId="0" applyAlignment="1" applyBorder="1" applyFont="1">
      <alignment shrinkToFit="0" vertical="top" wrapText="1"/>
    </xf>
    <xf borderId="20" fillId="13" fontId="5" numFmtId="46" xfId="0" applyAlignment="1" applyBorder="1" applyFont="1" applyNumberFormat="1">
      <alignment horizontal="center" shrinkToFit="0" vertical="top" wrapText="0"/>
    </xf>
    <xf borderId="20" fillId="13" fontId="5" numFmtId="0" xfId="0" applyAlignment="1" applyBorder="1" applyFont="1">
      <alignment shrinkToFit="0" vertical="center" wrapText="1"/>
    </xf>
    <xf borderId="20" fillId="13" fontId="5" numFmtId="0" xfId="0" applyAlignment="1" applyBorder="1" applyFont="1">
      <alignment shrinkToFit="0" vertical="center" wrapText="0"/>
    </xf>
    <xf borderId="23" fillId="4" fontId="2" numFmtId="0" xfId="0" applyAlignment="1" applyBorder="1" applyFont="1">
      <alignment shrinkToFit="0" vertical="bottom" wrapText="0"/>
    </xf>
    <xf borderId="20" fillId="6" fontId="17" numFmtId="0" xfId="0" applyAlignment="1" applyBorder="1" applyFont="1">
      <alignment readingOrder="0" shrinkToFit="0" vertical="top" wrapText="1"/>
    </xf>
    <xf borderId="23" fillId="16" fontId="1" numFmtId="21" xfId="0" applyAlignment="1" applyBorder="1" applyFill="1" applyFont="1" applyNumberFormat="1">
      <alignment shrinkToFit="0" vertical="top" wrapText="0"/>
    </xf>
    <xf borderId="15" fillId="0" fontId="8" numFmtId="0" xfId="0" applyAlignment="1" applyBorder="1" applyFont="1">
      <alignment horizontal="center" shrinkToFit="0" vertical="center" wrapText="1"/>
    </xf>
    <xf borderId="20" fillId="6" fontId="12" numFmtId="21" xfId="0" applyAlignment="1" applyBorder="1" applyFont="1" applyNumberFormat="1">
      <alignment horizontal="center" shrinkToFit="0" vertical="center" wrapText="1"/>
    </xf>
    <xf borderId="25" fillId="6" fontId="11" numFmtId="0" xfId="0" applyAlignment="1" applyBorder="1" applyFont="1">
      <alignment readingOrder="0" shrinkToFit="0" vertical="top" wrapText="1"/>
    </xf>
    <xf borderId="21" fillId="6" fontId="12" numFmtId="46" xfId="0" applyAlignment="1" applyBorder="1" applyFont="1" applyNumberFormat="1">
      <alignment horizontal="center" shrinkToFit="0" vertical="top" wrapText="0"/>
    </xf>
    <xf borderId="15" fillId="0" fontId="9" numFmtId="0" xfId="0" applyAlignment="1" applyBorder="1" applyFont="1">
      <alignment horizontal="left" shrinkToFit="0" vertical="top" wrapText="0"/>
    </xf>
    <xf borderId="25" fillId="5" fontId="5" numFmtId="0" xfId="0" applyAlignment="1" applyBorder="1" applyFont="1">
      <alignment shrinkToFit="0" vertical="top" wrapText="0"/>
    </xf>
    <xf borderId="21" fillId="5" fontId="5" numFmtId="46" xfId="0" applyAlignment="1" applyBorder="1" applyFont="1" applyNumberFormat="1">
      <alignment horizontal="center" shrinkToFit="0" vertical="top" wrapText="0"/>
    </xf>
    <xf borderId="15" fillId="0" fontId="9" numFmtId="0" xfId="0" applyAlignment="1" applyBorder="1" applyFont="1">
      <alignment horizontal="left" shrinkToFit="0" vertical="top" wrapText="1"/>
    </xf>
    <xf borderId="25" fillId="12" fontId="5" numFmtId="0" xfId="0" applyAlignment="1" applyBorder="1" applyFont="1">
      <alignment horizontal="left" shrinkToFit="0" vertical="top" wrapText="1"/>
    </xf>
    <xf borderId="21" fillId="12" fontId="9" numFmtId="46" xfId="0" applyAlignment="1" applyBorder="1" applyFont="1" applyNumberFormat="1">
      <alignment horizontal="center" shrinkToFit="0" vertical="top" wrapText="0"/>
    </xf>
    <xf borderId="20" fillId="12" fontId="9" numFmtId="0" xfId="0" applyAlignment="1" applyBorder="1" applyFont="1">
      <alignment shrinkToFit="0" vertical="top" wrapText="1"/>
    </xf>
    <xf borderId="20" fillId="8" fontId="13" numFmtId="0" xfId="0" applyAlignment="1" applyBorder="1" applyFont="1">
      <alignment shrinkToFit="0" vertical="top" wrapText="1"/>
    </xf>
    <xf borderId="20" fillId="0" fontId="15" numFmtId="0" xfId="0" applyAlignment="1" applyBorder="1" applyFont="1">
      <alignment horizontal="center" shrinkToFit="0" vertical="center" wrapText="1"/>
    </xf>
    <xf borderId="18" fillId="0" fontId="9" numFmtId="0" xfId="0" applyAlignment="1" applyBorder="1" applyFont="1">
      <alignment shrinkToFit="0" vertical="top" wrapText="1"/>
    </xf>
    <xf borderId="15" fillId="0" fontId="5" numFmtId="0" xfId="0" applyAlignment="1" applyBorder="1" applyFont="1">
      <alignment shrinkToFit="0" vertical="top" wrapText="1"/>
    </xf>
    <xf borderId="15" fillId="0" fontId="9" numFmtId="0" xfId="0" applyAlignment="1" applyBorder="1" applyFont="1">
      <alignment shrinkToFit="0" vertical="center" wrapText="1"/>
    </xf>
    <xf borderId="15" fillId="0" fontId="9" numFmtId="0" xfId="0" applyAlignment="1" applyBorder="1" applyFont="1">
      <alignment shrinkToFit="0" vertical="top" wrapText="0"/>
    </xf>
    <xf borderId="21" fillId="5" fontId="9" numFmtId="46" xfId="0" applyAlignment="1" applyBorder="1" applyFont="1" applyNumberFormat="1">
      <alignment horizontal="center" shrinkToFit="0" vertical="top" wrapText="0"/>
    </xf>
    <xf borderId="15" fillId="0" fontId="10" numFmtId="0" xfId="0" applyAlignment="1" applyBorder="1" applyFont="1">
      <alignment shrinkToFit="0" vertical="top" wrapText="1"/>
    </xf>
    <xf borderId="20" fillId="0" fontId="10" numFmtId="0" xfId="0" applyAlignment="1" applyBorder="1" applyFont="1">
      <alignment horizontal="center" shrinkToFit="0" vertical="top" wrapText="1"/>
    </xf>
    <xf borderId="17" fillId="0" fontId="10" numFmtId="46" xfId="0" applyAlignment="1" applyBorder="1" applyFont="1" applyNumberFormat="1">
      <alignment horizontal="center" shrinkToFit="0" vertical="top" wrapText="0"/>
    </xf>
    <xf borderId="15" fillId="0" fontId="9" numFmtId="0" xfId="0" applyAlignment="1" applyBorder="1" applyFont="1">
      <alignment shrinkToFit="0" vertical="center" wrapText="0"/>
    </xf>
    <xf borderId="15" fillId="0" fontId="9" numFmtId="0" xfId="0" applyAlignment="1" applyBorder="1" applyFont="1">
      <alignment horizontal="left" shrinkToFit="0" vertical="center" wrapText="0"/>
    </xf>
    <xf borderId="20" fillId="6" fontId="12" numFmtId="0" xfId="0" applyAlignment="1" applyBorder="1" applyFont="1">
      <alignment horizontal="left" shrinkToFit="0" vertical="top" wrapText="1"/>
    </xf>
    <xf borderId="13" fillId="0" fontId="9" numFmtId="0" xfId="0" applyAlignment="1" applyBorder="1" applyFont="1">
      <alignment shrinkToFit="0" vertical="top" wrapText="0"/>
    </xf>
    <xf borderId="25" fillId="7" fontId="5" numFmtId="0" xfId="0" applyAlignment="1" applyBorder="1" applyFont="1">
      <alignment shrinkToFit="0" vertical="top" wrapText="1"/>
    </xf>
    <xf borderId="25" fillId="15" fontId="5" numFmtId="0" xfId="0" applyAlignment="1" applyBorder="1" applyFont="1">
      <alignment shrinkToFit="0" vertical="top" wrapText="1"/>
    </xf>
    <xf borderId="0" fillId="0" fontId="15" numFmtId="0" xfId="0" applyAlignment="1" applyFont="1">
      <alignment horizontal="center" shrinkToFit="0" vertical="center" wrapText="1"/>
    </xf>
    <xf borderId="0" fillId="0" fontId="9" numFmtId="164" xfId="0" applyAlignment="1" applyFont="1" applyNumberFormat="1">
      <alignment horizontal="center" shrinkToFit="0" vertical="top" wrapText="0"/>
    </xf>
    <xf borderId="23" fillId="16" fontId="2" numFmtId="46" xfId="0" applyAlignment="1" applyBorder="1" applyFont="1" applyNumberFormat="1">
      <alignment shrinkToFit="0" vertical="bottom" wrapText="0"/>
    </xf>
    <xf borderId="0" fillId="0" fontId="7" numFmtId="0" xfId="0" applyAlignment="1" applyFont="1">
      <alignment readingOrder="0"/>
    </xf>
    <xf borderId="0" fillId="0" fontId="18" numFmtId="0" xfId="0" applyAlignment="1" applyFont="1">
      <alignment horizontal="center" shrinkToFit="0" vertical="bottom" wrapText="0"/>
    </xf>
    <xf borderId="0" fillId="0" fontId="9" numFmtId="0" xfId="0" applyAlignment="1" applyFont="1">
      <alignment shrinkToFit="0" vertical="bottom" wrapText="0"/>
    </xf>
    <xf borderId="0" fillId="0" fontId="5" numFmtId="0" xfId="0" applyAlignment="1" applyFont="1">
      <alignment shrinkToFit="0" vertical="bottom" wrapText="0"/>
    </xf>
    <xf borderId="0" fillId="0" fontId="5" numFmtId="0" xfId="0" applyAlignment="1" applyFont="1">
      <alignment horizontal="center" shrinkToFit="0" vertical="center" wrapText="0"/>
    </xf>
    <xf borderId="0" fillId="0" fontId="5" numFmtId="0" xfId="0" applyAlignment="1" applyFont="1">
      <alignment shrinkToFit="0" vertical="center" wrapText="0"/>
    </xf>
    <xf borderId="0" fillId="0" fontId="19" numFmtId="0" xfId="0" applyAlignment="1" applyFont="1">
      <alignment shrinkToFit="0" vertical="center" wrapText="0"/>
    </xf>
    <xf borderId="0" fillId="0" fontId="19" numFmtId="0" xfId="0" applyAlignment="1" applyFont="1">
      <alignment shrinkToFit="0" vertical="bottom" wrapText="0"/>
    </xf>
    <xf borderId="0" fillId="0" fontId="19" numFmtId="0" xfId="0" applyAlignment="1" applyFont="1">
      <alignment horizontal="center" shrinkToFit="0" vertical="center" wrapText="0"/>
    </xf>
    <xf borderId="0" fillId="0" fontId="2" numFmtId="0" xfId="0" applyAlignment="1" applyFont="1">
      <alignment shrinkToFit="0" vertical="bottom" wrapText="0"/>
    </xf>
    <xf borderId="0" fillId="0" fontId="2" numFmtId="10" xfId="0" applyAlignment="1" applyFont="1" applyNumberFormat="1">
      <alignment shrinkToFit="0" vertical="bottom" wrapText="0"/>
    </xf>
    <xf borderId="0" fillId="0" fontId="2" numFmtId="21" xfId="0" applyAlignment="1" applyFont="1" applyNumberFormat="1">
      <alignment horizontal="center" shrinkToFit="0" vertical="center" wrapText="0"/>
    </xf>
    <xf borderId="0" fillId="0" fontId="2" numFmtId="10" xfId="0" applyAlignment="1" applyFont="1" applyNumberFormat="1">
      <alignment horizontal="center" shrinkToFit="0" vertical="center" wrapText="0"/>
    </xf>
    <xf borderId="23" fillId="17" fontId="2" numFmtId="0" xfId="0" applyAlignment="1" applyBorder="1" applyFill="1" applyFont="1">
      <alignment shrinkToFit="0" vertical="bottom" wrapText="0"/>
    </xf>
    <xf borderId="23" fillId="17" fontId="2" numFmtId="46" xfId="0" applyAlignment="1" applyBorder="1" applyFont="1" applyNumberFormat="1">
      <alignment shrinkToFit="0" vertical="bottom" wrapText="0"/>
    </xf>
    <xf borderId="23" fillId="17" fontId="2" numFmtId="1" xfId="0" applyAlignment="1" applyBorder="1" applyFont="1" applyNumberFormat="1">
      <alignment shrinkToFit="0" vertical="bottom" wrapText="0"/>
    </xf>
    <xf borderId="23" fillId="17" fontId="2" numFmtId="10" xfId="0" applyAlignment="1" applyBorder="1" applyFont="1" applyNumberFormat="1">
      <alignment shrinkToFit="0" vertical="bottom" wrapText="0"/>
    </xf>
    <xf borderId="23" fillId="2" fontId="2" numFmtId="0" xfId="0" applyAlignment="1" applyBorder="1" applyFont="1">
      <alignment shrinkToFit="0" vertical="bottom" wrapText="0"/>
    </xf>
    <xf borderId="23" fillId="2" fontId="2" numFmtId="46" xfId="0" applyAlignment="1" applyBorder="1" applyFont="1" applyNumberFormat="1">
      <alignment shrinkToFit="0" vertical="bottom" wrapText="0"/>
    </xf>
    <xf borderId="23" fillId="2" fontId="2" numFmtId="1" xfId="0" applyAlignment="1" applyBorder="1" applyFont="1" applyNumberFormat="1">
      <alignment shrinkToFit="0" vertical="bottom" wrapText="0"/>
    </xf>
    <xf borderId="0" fillId="0" fontId="5" numFmtId="17" xfId="0" applyAlignment="1" applyFont="1" applyNumberFormat="1">
      <alignment shrinkToFit="0" vertical="bottom" wrapText="0"/>
    </xf>
    <xf borderId="0" fillId="0" fontId="9" numFmtId="0" xfId="0" applyAlignment="1" applyFont="1">
      <alignment horizontal="left" shrinkToFit="0" vertical="center" wrapText="0"/>
    </xf>
    <xf borderId="23" fillId="17" fontId="19" numFmtId="0" xfId="0" applyAlignment="1" applyBorder="1" applyFont="1">
      <alignment shrinkToFit="0" vertical="bottom" wrapText="0"/>
    </xf>
    <xf borderId="23" fillId="17" fontId="19" numFmtId="46" xfId="0" applyAlignment="1" applyBorder="1" applyFont="1" applyNumberFormat="1">
      <alignment shrinkToFit="0" vertical="bottom" wrapText="0"/>
    </xf>
    <xf borderId="23" fillId="17" fontId="19" numFmtId="1" xfId="0" applyAlignment="1" applyBorder="1" applyFont="1" applyNumberFormat="1">
      <alignment shrinkToFit="0" vertical="bottom" wrapText="0"/>
    </xf>
    <xf borderId="23" fillId="2" fontId="19" numFmtId="0" xfId="0" applyAlignment="1" applyBorder="1" applyFont="1">
      <alignment shrinkToFit="0" vertical="bottom" wrapText="0"/>
    </xf>
    <xf borderId="23" fillId="2" fontId="19" numFmtId="46" xfId="0" applyAlignment="1" applyBorder="1" applyFont="1" applyNumberFormat="1">
      <alignment shrinkToFit="0" vertical="bottom" wrapText="0"/>
    </xf>
    <xf borderId="23" fillId="2" fontId="19" numFmtId="1" xfId="0" applyAlignment="1" applyBorder="1" applyFont="1" applyNumberFormat="1">
      <alignment shrinkToFit="0" vertical="bottom" wrapText="0"/>
    </xf>
    <xf borderId="0" fillId="0" fontId="2" numFmtId="0" xfId="0" applyAlignment="1" applyFont="1">
      <alignment horizontal="center" shrinkToFit="0" vertical="bottom" wrapText="0"/>
    </xf>
    <xf borderId="20" fillId="0" fontId="2" numFmtId="0" xfId="0" applyAlignment="1" applyBorder="1" applyFont="1">
      <alignment shrinkToFit="0" vertical="bottom" wrapText="0"/>
    </xf>
    <xf borderId="20" fillId="0" fontId="2" numFmtId="1" xfId="0" applyAlignment="1" applyBorder="1" applyFont="1" applyNumberFormat="1">
      <alignment shrinkToFit="0" vertical="bottom" wrapText="0"/>
    </xf>
    <xf borderId="18" fillId="0" fontId="2" numFmtId="0" xfId="0" applyAlignment="1" applyBorder="1" applyFont="1">
      <alignment horizontal="center" shrinkToFit="0" vertical="bottom" wrapText="0"/>
    </xf>
    <xf borderId="15" fillId="0" fontId="2" numFmtId="0" xfId="0" applyAlignment="1" applyBorder="1" applyFont="1">
      <alignment horizontal="center" shrinkToFit="0" vertical="bottom" wrapText="0"/>
    </xf>
    <xf borderId="26" fillId="0" fontId="4" numFmtId="0" xfId="0" applyBorder="1" applyFont="1"/>
  </cellXfs>
  <cellStyles count="1">
    <cellStyle xfId="0" name="Normal" builtinId="0"/>
  </cellStyles>
  <dxfs count="0"/>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customschemas.google.com/relationships/workbookmetadata" Target="metadata"/><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2.png"/><Relationship Id="rId3" Type="http://schemas.openxmlformats.org/officeDocument/2006/relationships/image" Target="../media/image3.png"/><Relationship Id="rId4" Type="http://schemas.openxmlformats.org/officeDocument/2006/relationships/image" Target="../media/image5.png"/><Relationship Id="rId5" Type="http://schemas.openxmlformats.org/officeDocument/2006/relationships/image" Target="../media/image4.png"/><Relationship Id="rId6"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4</xdr:col>
      <xdr:colOff>2257425</xdr:colOff>
      <xdr:row>138</xdr:row>
      <xdr:rowOff>85725</xdr:rowOff>
    </xdr:from>
    <xdr:ext cx="2276475" cy="1076325"/>
    <xdr:sp>
      <xdr:nvSpPr>
        <xdr:cNvPr id="3" name="Shape 3"/>
        <xdr:cNvSpPr/>
      </xdr:nvSpPr>
      <xdr:spPr>
        <a:xfrm>
          <a:off x="4212525" y="3246600"/>
          <a:ext cx="2266950" cy="10668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clientData fLocksWithSheet="0"/>
  </xdr:oneCellAnchor>
  <xdr:oneCellAnchor>
    <xdr:from>
      <xdr:col>4</xdr:col>
      <xdr:colOff>0</xdr:colOff>
      <xdr:row>666</xdr:row>
      <xdr:rowOff>123825</xdr:rowOff>
    </xdr:from>
    <xdr:ext cx="2286000" cy="1285875"/>
    <xdr:sp>
      <xdr:nvSpPr>
        <xdr:cNvPr id="4" name="Shape 4"/>
        <xdr:cNvSpPr/>
      </xdr:nvSpPr>
      <xdr:spPr>
        <a:xfrm>
          <a:off x="4207763" y="3141825"/>
          <a:ext cx="2276475" cy="1276350"/>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i="0" lang="en-US" sz="1100" u="none" strike="noStrike">
              <a:solidFill>
                <a:srgbClr val="000000"/>
              </a:solidFill>
              <a:latin typeface="Calibri"/>
              <a:ea typeface="Calibri"/>
              <a:cs typeface="Calibri"/>
              <a:sym typeface="Calibri"/>
            </a:rPr>
            <a:t>Sub Kordinator PEP</a:t>
          </a:r>
          <a:endParaRPr sz="1400"/>
        </a:p>
        <a:p>
          <a:pPr indent="0" lvl="0" marL="0" rtl="0" algn="l">
            <a:spcBef>
              <a:spcPts val="0"/>
            </a:spcBef>
            <a:spcAft>
              <a:spcPts val="0"/>
            </a:spcAft>
            <a:buNone/>
          </a:pPr>
          <a:r>
            <a:t/>
          </a:r>
          <a:endParaRPr i="0" sz="1100" u="none" strike="noStrike">
            <a:solidFill>
              <a:srgbClr val="000000"/>
            </a:solidFill>
            <a:latin typeface="Calibri"/>
            <a:ea typeface="Calibri"/>
            <a:cs typeface="Calibri"/>
            <a:sym typeface="Calibri"/>
          </a:endParaRPr>
        </a:p>
        <a:p>
          <a:pPr indent="0" lvl="0" marL="0" rtl="0" algn="l">
            <a:spcBef>
              <a:spcPts val="0"/>
            </a:spcBef>
            <a:spcAft>
              <a:spcPts val="0"/>
            </a:spcAft>
            <a:buNone/>
          </a:pPr>
          <a:r>
            <a:t/>
          </a:r>
          <a:endParaRPr i="0" sz="1100" u="none" strike="noStrike">
            <a:solidFill>
              <a:srgbClr val="000000"/>
            </a:solidFill>
            <a:latin typeface="Calibri"/>
            <a:ea typeface="Calibri"/>
            <a:cs typeface="Calibri"/>
            <a:sym typeface="Calibri"/>
          </a:endParaRPr>
        </a:p>
        <a:p>
          <a:pPr indent="0" lvl="0" marL="0" rtl="0" algn="l">
            <a:spcBef>
              <a:spcPts val="0"/>
            </a:spcBef>
            <a:spcAft>
              <a:spcPts val="0"/>
            </a:spcAft>
            <a:buNone/>
          </a:pPr>
          <a:r>
            <a:t/>
          </a:r>
          <a:endParaRPr i="0" sz="1100" u="none" strike="noStrike">
            <a:solidFill>
              <a:srgbClr val="000000"/>
            </a:solidFill>
            <a:latin typeface="Calibri"/>
            <a:ea typeface="Calibri"/>
            <a:cs typeface="Calibri"/>
            <a:sym typeface="Calibri"/>
          </a:endParaRPr>
        </a:p>
        <a:p>
          <a:pPr indent="0" lvl="0" marL="0" rtl="0" algn="l">
            <a:spcBef>
              <a:spcPts val="0"/>
            </a:spcBef>
            <a:spcAft>
              <a:spcPts val="0"/>
            </a:spcAft>
            <a:buNone/>
          </a:pPr>
          <a:r>
            <a:t/>
          </a:r>
          <a:endParaRPr i="0" sz="1100" u="none" strike="noStrike">
            <a:solidFill>
              <a:srgbClr val="000000"/>
            </a:solidFill>
            <a:latin typeface="Calibri"/>
            <a:ea typeface="Calibri"/>
            <a:cs typeface="Calibri"/>
            <a:sym typeface="Calibri"/>
          </a:endParaRPr>
        </a:p>
        <a:p>
          <a:pPr indent="0" lvl="0" marL="0" rtl="0" algn="l">
            <a:spcBef>
              <a:spcPts val="0"/>
            </a:spcBef>
            <a:spcAft>
              <a:spcPts val="0"/>
            </a:spcAft>
            <a:buNone/>
          </a:pPr>
          <a:r>
            <a:rPr i="0" lang="en-US" sz="1100" u="none" strike="noStrike">
              <a:solidFill>
                <a:srgbClr val="000000"/>
              </a:solidFill>
              <a:latin typeface="Calibri"/>
              <a:ea typeface="Calibri"/>
              <a:cs typeface="Calibri"/>
              <a:sym typeface="Calibri"/>
            </a:rPr>
            <a:t>Nina Riyani, S.Pd.</a:t>
          </a:r>
          <a:endParaRPr sz="1400"/>
        </a:p>
      </xdr:txBody>
    </xdr:sp>
    <xdr:clientData fLocksWithSheet="0"/>
  </xdr:oneCellAnchor>
  <xdr:oneCellAnchor>
    <xdr:from>
      <xdr:col>7</xdr:col>
      <xdr:colOff>0</xdr:colOff>
      <xdr:row>666</xdr:row>
      <xdr:rowOff>123825</xdr:rowOff>
    </xdr:from>
    <xdr:ext cx="2333625" cy="1285875"/>
    <xdr:sp>
      <xdr:nvSpPr>
        <xdr:cNvPr id="5" name="Shape 5"/>
        <xdr:cNvSpPr/>
      </xdr:nvSpPr>
      <xdr:spPr>
        <a:xfrm>
          <a:off x="4183950" y="3141825"/>
          <a:ext cx="2324100" cy="1276350"/>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i="0" lang="en-US" sz="1100" u="none" strike="noStrike">
              <a:solidFill>
                <a:srgbClr val="000000"/>
              </a:solidFill>
              <a:latin typeface="Calibri"/>
              <a:ea typeface="Calibri"/>
              <a:cs typeface="Calibri"/>
              <a:sym typeface="Calibri"/>
            </a:rPr>
            <a:t>Sub Kordinator Pro 1</a:t>
          </a:r>
          <a:endParaRPr sz="1400"/>
        </a:p>
        <a:p>
          <a:pPr indent="0" lvl="0" marL="0" rtl="0" algn="l">
            <a:spcBef>
              <a:spcPts val="0"/>
            </a:spcBef>
            <a:spcAft>
              <a:spcPts val="0"/>
            </a:spcAft>
            <a:buNone/>
          </a:pPr>
          <a:r>
            <a:t/>
          </a:r>
          <a:endParaRPr i="0" sz="1100" u="none" strike="noStrike">
            <a:solidFill>
              <a:srgbClr val="000000"/>
            </a:solidFill>
            <a:latin typeface="Calibri"/>
            <a:ea typeface="Calibri"/>
            <a:cs typeface="Calibri"/>
            <a:sym typeface="Calibri"/>
          </a:endParaRPr>
        </a:p>
        <a:p>
          <a:pPr indent="0" lvl="0" marL="0" rtl="0" algn="l">
            <a:spcBef>
              <a:spcPts val="0"/>
            </a:spcBef>
            <a:spcAft>
              <a:spcPts val="0"/>
            </a:spcAft>
            <a:buNone/>
          </a:pPr>
          <a:r>
            <a:t/>
          </a:r>
          <a:endParaRPr i="0" sz="1100" u="none" strike="noStrike">
            <a:solidFill>
              <a:srgbClr val="000000"/>
            </a:solidFill>
            <a:latin typeface="Calibri"/>
            <a:ea typeface="Calibri"/>
            <a:cs typeface="Calibri"/>
            <a:sym typeface="Calibri"/>
          </a:endParaRPr>
        </a:p>
        <a:p>
          <a:pPr indent="0" lvl="0" marL="0" rtl="0" algn="l">
            <a:spcBef>
              <a:spcPts val="0"/>
            </a:spcBef>
            <a:spcAft>
              <a:spcPts val="0"/>
            </a:spcAft>
            <a:buNone/>
          </a:pPr>
          <a:r>
            <a:t/>
          </a:r>
          <a:endParaRPr i="0" sz="1100" u="none" strike="noStrike">
            <a:solidFill>
              <a:srgbClr val="000000"/>
            </a:solidFill>
            <a:latin typeface="Calibri"/>
            <a:ea typeface="Calibri"/>
            <a:cs typeface="Calibri"/>
            <a:sym typeface="Calibri"/>
          </a:endParaRPr>
        </a:p>
        <a:p>
          <a:pPr indent="0" lvl="0" marL="0" rtl="0" algn="l">
            <a:spcBef>
              <a:spcPts val="0"/>
            </a:spcBef>
            <a:spcAft>
              <a:spcPts val="0"/>
            </a:spcAft>
            <a:buNone/>
          </a:pPr>
          <a:r>
            <a:t/>
          </a:r>
          <a:endParaRPr i="0" sz="1100" u="none" strike="noStrike">
            <a:solidFill>
              <a:srgbClr val="000000"/>
            </a:solidFill>
            <a:latin typeface="Calibri"/>
            <a:ea typeface="Calibri"/>
            <a:cs typeface="Calibri"/>
            <a:sym typeface="Calibri"/>
          </a:endParaRPr>
        </a:p>
        <a:p>
          <a:pPr indent="0" lvl="0" marL="0" rtl="0" algn="l">
            <a:spcBef>
              <a:spcPts val="0"/>
            </a:spcBef>
            <a:spcAft>
              <a:spcPts val="0"/>
            </a:spcAft>
            <a:buNone/>
          </a:pPr>
          <a:r>
            <a:rPr i="0" lang="en-US" sz="1100" u="none" strike="noStrike">
              <a:solidFill>
                <a:srgbClr val="000000"/>
              </a:solidFill>
              <a:latin typeface="Calibri"/>
              <a:ea typeface="Calibri"/>
              <a:cs typeface="Calibri"/>
              <a:sym typeface="Calibri"/>
            </a:rPr>
            <a:t>Casmita Solihin, S.Pd.I</a:t>
          </a:r>
          <a:endParaRPr sz="1400"/>
        </a:p>
      </xdr:txBody>
    </xdr:sp>
    <xdr:clientData fLocksWithSheet="0"/>
  </xdr:oneCellAnchor>
  <xdr:oneCellAnchor>
    <xdr:from>
      <xdr:col>7</xdr:col>
      <xdr:colOff>1543050</xdr:colOff>
      <xdr:row>500</xdr:row>
      <xdr:rowOff>57150</xdr:rowOff>
    </xdr:from>
    <xdr:ext cx="1266825" cy="876300"/>
    <xdr:pic>
      <xdr:nvPicPr>
        <xdr:cNvPr id="0" name="image6.png"/>
        <xdr:cNvPicPr preferRelativeResize="0"/>
      </xdr:nvPicPr>
      <xdr:blipFill>
        <a:blip cstate="print" r:embed="rId1"/>
        <a:stretch>
          <a:fillRect/>
        </a:stretch>
      </xdr:blipFill>
      <xdr:spPr>
        <a:prstGeom prst="rect">
          <a:avLst/>
        </a:prstGeom>
        <a:noFill/>
      </xdr:spPr>
    </xdr:pic>
    <xdr:clientData fLocksWithSheet="0"/>
  </xdr:oneCellAnchor>
  <xdr:oneCellAnchor>
    <xdr:from>
      <xdr:col>2</xdr:col>
      <xdr:colOff>495300</xdr:colOff>
      <xdr:row>1</xdr:row>
      <xdr:rowOff>57150</xdr:rowOff>
    </xdr:from>
    <xdr:ext cx="1114425" cy="857250"/>
    <xdr:pic>
      <xdr:nvPicPr>
        <xdr:cNvPr id="0" name="image2.png"/>
        <xdr:cNvPicPr preferRelativeResize="0"/>
      </xdr:nvPicPr>
      <xdr:blipFill>
        <a:blip cstate="print" r:embed="rId2"/>
        <a:stretch>
          <a:fillRect/>
        </a:stretch>
      </xdr:blipFill>
      <xdr:spPr>
        <a:prstGeom prst="rect">
          <a:avLst/>
        </a:prstGeom>
        <a:noFill/>
      </xdr:spPr>
    </xdr:pic>
    <xdr:clientData fLocksWithSheet="0"/>
  </xdr:oneCellAnchor>
  <xdr:oneCellAnchor>
    <xdr:from>
      <xdr:col>7</xdr:col>
      <xdr:colOff>1543050</xdr:colOff>
      <xdr:row>1</xdr:row>
      <xdr:rowOff>57150</xdr:rowOff>
    </xdr:from>
    <xdr:ext cx="1266825" cy="876300"/>
    <xdr:pic>
      <xdr:nvPicPr>
        <xdr:cNvPr id="0" name="image6.png"/>
        <xdr:cNvPicPr preferRelativeResize="0"/>
      </xdr:nvPicPr>
      <xdr:blipFill>
        <a:blip cstate="print" r:embed="rId1"/>
        <a:stretch>
          <a:fillRect/>
        </a:stretch>
      </xdr:blipFill>
      <xdr:spPr>
        <a:prstGeom prst="rect">
          <a:avLst/>
        </a:prstGeom>
        <a:noFill/>
      </xdr:spPr>
    </xdr:pic>
    <xdr:clientData fLocksWithSheet="0"/>
  </xdr:oneCellAnchor>
  <xdr:oneCellAnchor>
    <xdr:from>
      <xdr:col>2</xdr:col>
      <xdr:colOff>495300</xdr:colOff>
      <xdr:row>145</xdr:row>
      <xdr:rowOff>57150</xdr:rowOff>
    </xdr:from>
    <xdr:ext cx="1114425" cy="857250"/>
    <xdr:pic>
      <xdr:nvPicPr>
        <xdr:cNvPr id="0" name="image2.png"/>
        <xdr:cNvPicPr preferRelativeResize="0"/>
      </xdr:nvPicPr>
      <xdr:blipFill>
        <a:blip cstate="print" r:embed="rId2"/>
        <a:stretch>
          <a:fillRect/>
        </a:stretch>
      </xdr:blipFill>
      <xdr:spPr>
        <a:prstGeom prst="rect">
          <a:avLst/>
        </a:prstGeom>
        <a:noFill/>
      </xdr:spPr>
    </xdr:pic>
    <xdr:clientData fLocksWithSheet="0"/>
  </xdr:oneCellAnchor>
  <xdr:oneCellAnchor>
    <xdr:from>
      <xdr:col>7</xdr:col>
      <xdr:colOff>1543050</xdr:colOff>
      <xdr:row>145</xdr:row>
      <xdr:rowOff>57150</xdr:rowOff>
    </xdr:from>
    <xdr:ext cx="1266825" cy="876300"/>
    <xdr:pic>
      <xdr:nvPicPr>
        <xdr:cNvPr id="0" name="image6.png"/>
        <xdr:cNvPicPr preferRelativeResize="0"/>
      </xdr:nvPicPr>
      <xdr:blipFill>
        <a:blip cstate="print" r:embed="rId1"/>
        <a:stretch>
          <a:fillRect/>
        </a:stretch>
      </xdr:blipFill>
      <xdr:spPr>
        <a:prstGeom prst="rect">
          <a:avLst/>
        </a:prstGeom>
        <a:noFill/>
      </xdr:spPr>
    </xdr:pic>
    <xdr:clientData fLocksWithSheet="0"/>
  </xdr:oneCellAnchor>
  <xdr:oneCellAnchor>
    <xdr:from>
      <xdr:col>2</xdr:col>
      <xdr:colOff>495300</xdr:colOff>
      <xdr:row>362</xdr:row>
      <xdr:rowOff>57150</xdr:rowOff>
    </xdr:from>
    <xdr:ext cx="1114425" cy="857250"/>
    <xdr:pic>
      <xdr:nvPicPr>
        <xdr:cNvPr id="0" name="image2.png"/>
        <xdr:cNvPicPr preferRelativeResize="0"/>
      </xdr:nvPicPr>
      <xdr:blipFill>
        <a:blip cstate="print" r:embed="rId2"/>
        <a:stretch>
          <a:fillRect/>
        </a:stretch>
      </xdr:blipFill>
      <xdr:spPr>
        <a:prstGeom prst="rect">
          <a:avLst/>
        </a:prstGeom>
        <a:noFill/>
      </xdr:spPr>
    </xdr:pic>
    <xdr:clientData fLocksWithSheet="0"/>
  </xdr:oneCellAnchor>
  <xdr:oneCellAnchor>
    <xdr:from>
      <xdr:col>7</xdr:col>
      <xdr:colOff>1543050</xdr:colOff>
      <xdr:row>362</xdr:row>
      <xdr:rowOff>57150</xdr:rowOff>
    </xdr:from>
    <xdr:ext cx="1266825" cy="876300"/>
    <xdr:pic>
      <xdr:nvPicPr>
        <xdr:cNvPr id="0" name="image6.png"/>
        <xdr:cNvPicPr preferRelativeResize="0"/>
      </xdr:nvPicPr>
      <xdr:blipFill>
        <a:blip cstate="print" r:embed="rId1"/>
        <a:stretch>
          <a:fillRect/>
        </a:stretch>
      </xdr:blipFill>
      <xdr:spPr>
        <a:prstGeom prst="rect">
          <a:avLst/>
        </a:prstGeom>
        <a:noFill/>
      </xdr:spPr>
    </xdr:pic>
    <xdr:clientData fLocksWithSheet="0"/>
  </xdr:oneCellAnchor>
  <xdr:oneCellAnchor>
    <xdr:from>
      <xdr:col>2</xdr:col>
      <xdr:colOff>495300</xdr:colOff>
      <xdr:row>500</xdr:row>
      <xdr:rowOff>57150</xdr:rowOff>
    </xdr:from>
    <xdr:ext cx="1114425" cy="857250"/>
    <xdr:pic>
      <xdr:nvPicPr>
        <xdr:cNvPr id="0" name="image2.png"/>
        <xdr:cNvPicPr preferRelativeResize="0"/>
      </xdr:nvPicPr>
      <xdr:blipFill>
        <a:blip cstate="print" r:embed="rId2"/>
        <a:stretch>
          <a:fillRect/>
        </a:stretch>
      </xdr:blipFill>
      <xdr:spPr>
        <a:prstGeom prst="rect">
          <a:avLst/>
        </a:prstGeom>
        <a:noFill/>
      </xdr:spPr>
    </xdr:pic>
    <xdr:clientData fLocksWithSheet="0"/>
  </xdr:oneCellAnchor>
  <xdr:oneCellAnchor>
    <xdr:from>
      <xdr:col>2</xdr:col>
      <xdr:colOff>533400</xdr:colOff>
      <xdr:row>356</xdr:row>
      <xdr:rowOff>200025</xdr:rowOff>
    </xdr:from>
    <xdr:ext cx="1228725" cy="619125"/>
    <xdr:pic>
      <xdr:nvPicPr>
        <xdr:cNvPr id="0" name="image3.png" title="Gambar"/>
        <xdr:cNvPicPr preferRelativeResize="0"/>
      </xdr:nvPicPr>
      <xdr:blipFill>
        <a:blip cstate="print" r:embed="rId3"/>
        <a:stretch>
          <a:fillRect/>
        </a:stretch>
      </xdr:blipFill>
      <xdr:spPr>
        <a:prstGeom prst="rect">
          <a:avLst/>
        </a:prstGeom>
        <a:noFill/>
      </xdr:spPr>
    </xdr:pic>
    <xdr:clientData fLocksWithSheet="0"/>
  </xdr:oneCellAnchor>
  <xdr:oneCellAnchor>
    <xdr:from>
      <xdr:col>3</xdr:col>
      <xdr:colOff>1095375</xdr:colOff>
      <xdr:row>667</xdr:row>
      <xdr:rowOff>200025</xdr:rowOff>
    </xdr:from>
    <xdr:ext cx="1228725" cy="447675"/>
    <xdr:pic>
      <xdr:nvPicPr>
        <xdr:cNvPr id="0" name="image5.png" title="Gambar"/>
        <xdr:cNvPicPr preferRelativeResize="0"/>
      </xdr:nvPicPr>
      <xdr:blipFill>
        <a:blip cstate="print" r:embed="rId4"/>
        <a:stretch>
          <a:fillRect/>
        </a:stretch>
      </xdr:blipFill>
      <xdr:spPr>
        <a:prstGeom prst="rect">
          <a:avLst/>
        </a:prstGeom>
        <a:noFill/>
      </xdr:spPr>
    </xdr:pic>
    <xdr:clientData fLocksWithSheet="0"/>
  </xdr:oneCellAnchor>
  <xdr:oneCellAnchor>
    <xdr:from>
      <xdr:col>7</xdr:col>
      <xdr:colOff>180975</xdr:colOff>
      <xdr:row>667</xdr:row>
      <xdr:rowOff>152400</xdr:rowOff>
    </xdr:from>
    <xdr:ext cx="1114425" cy="542925"/>
    <xdr:pic>
      <xdr:nvPicPr>
        <xdr:cNvPr id="0" name="image4.png" title="Gambar"/>
        <xdr:cNvPicPr preferRelativeResize="0"/>
      </xdr:nvPicPr>
      <xdr:blipFill>
        <a:blip cstate="print" r:embed="rId5"/>
        <a:stretch>
          <a:fillRect/>
        </a:stretch>
      </xdr:blipFill>
      <xdr:spPr>
        <a:prstGeom prst="rect">
          <a:avLst/>
        </a:prstGeom>
        <a:noFill/>
      </xdr:spPr>
    </xdr:pic>
    <xdr:clientData fLocksWithSheet="0"/>
  </xdr:oneCellAnchor>
  <xdr:oneCellAnchor>
    <xdr:from>
      <xdr:col>4</xdr:col>
      <xdr:colOff>3095625</xdr:colOff>
      <xdr:row>678</xdr:row>
      <xdr:rowOff>200025</xdr:rowOff>
    </xdr:from>
    <xdr:ext cx="1266825" cy="876300"/>
    <xdr:pic>
      <xdr:nvPicPr>
        <xdr:cNvPr id="0" name="image1.png" title="Gambar"/>
        <xdr:cNvPicPr preferRelativeResize="0"/>
      </xdr:nvPicPr>
      <xdr:blipFill>
        <a:blip cstate="print" r:embed="rId6"/>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8.0"/>
    <col customWidth="1" min="4" max="4" width="16.43"/>
    <col customWidth="1" min="5" max="5" width="46.43"/>
    <col customWidth="1" min="6" max="7" width="14.43"/>
    <col customWidth="1" min="8" max="8" width="44.57"/>
    <col customWidth="1" min="9" max="9" width="17.14"/>
    <col customWidth="1" min="10" max="10" width="21.43"/>
    <col customWidth="1" min="11" max="11" width="22.14"/>
    <col customWidth="1" min="12" max="12" width="21.57"/>
    <col customWidth="1" min="13" max="13" width="26.57"/>
    <col customWidth="1" min="14" max="14" width="8.0"/>
    <col customWidth="1" min="15" max="15" width="19.0"/>
    <col customWidth="1" min="16" max="26" width="8.0"/>
  </cols>
  <sheetData>
    <row r="1">
      <c r="A1" s="1"/>
      <c r="B1" s="1"/>
      <c r="C1" s="1"/>
      <c r="D1" s="2"/>
      <c r="E1" s="1"/>
      <c r="F1" s="1"/>
      <c r="G1" s="3"/>
      <c r="H1" s="1"/>
      <c r="I1" s="1"/>
    </row>
    <row r="2">
      <c r="A2" s="1"/>
      <c r="B2" s="1"/>
      <c r="C2" s="1"/>
      <c r="D2" s="4"/>
      <c r="E2" s="5" t="s">
        <v>0</v>
      </c>
      <c r="F2" s="6"/>
      <c r="G2" s="6"/>
      <c r="H2" s="7"/>
      <c r="I2" s="1"/>
    </row>
    <row r="3">
      <c r="A3" s="1"/>
      <c r="B3" s="1"/>
      <c r="C3" s="1"/>
      <c r="D3" s="8"/>
      <c r="E3" s="9"/>
      <c r="H3" s="10"/>
      <c r="I3" s="1"/>
    </row>
    <row r="4">
      <c r="A4" s="1"/>
      <c r="B4" s="1"/>
      <c r="C4" s="1"/>
      <c r="D4" s="8"/>
      <c r="E4" s="9"/>
      <c r="H4" s="10"/>
      <c r="I4" s="1"/>
    </row>
    <row r="5">
      <c r="A5" s="1"/>
      <c r="B5" s="1"/>
      <c r="C5" s="1"/>
      <c r="D5" s="8"/>
      <c r="E5" s="9"/>
      <c r="H5" s="10"/>
      <c r="I5" s="1"/>
    </row>
    <row r="6">
      <c r="A6" s="1"/>
      <c r="B6" s="1"/>
      <c r="C6" s="1"/>
      <c r="D6" s="11"/>
      <c r="E6" s="12"/>
      <c r="F6" s="13"/>
      <c r="G6" s="13"/>
      <c r="H6" s="14"/>
      <c r="I6" s="1"/>
    </row>
    <row r="7">
      <c r="A7" s="1"/>
      <c r="B7" s="1"/>
      <c r="C7" s="1"/>
      <c r="D7" s="2"/>
      <c r="E7" s="1"/>
      <c r="F7" s="1"/>
      <c r="G7" s="3"/>
      <c r="H7" s="1"/>
      <c r="I7" s="1"/>
    </row>
    <row r="8" ht="14.25" customHeight="1">
      <c r="A8" s="1"/>
      <c r="B8" s="1"/>
      <c r="C8" s="1"/>
      <c r="D8" s="15" t="s">
        <v>1</v>
      </c>
      <c r="E8" s="6"/>
      <c r="F8" s="6"/>
      <c r="G8" s="6"/>
      <c r="H8" s="7"/>
      <c r="I8" s="1"/>
    </row>
    <row r="9">
      <c r="A9" s="1"/>
      <c r="B9" s="1"/>
      <c r="C9" s="1"/>
      <c r="D9" s="16"/>
      <c r="H9" s="10"/>
      <c r="I9" s="1"/>
    </row>
    <row r="10">
      <c r="A10" s="1"/>
      <c r="B10" s="1"/>
      <c r="C10" s="1"/>
      <c r="D10" s="16"/>
      <c r="H10" s="10"/>
      <c r="I10" s="1"/>
    </row>
    <row r="11">
      <c r="A11" s="1"/>
      <c r="B11" s="1"/>
      <c r="C11" s="1"/>
      <c r="D11" s="16"/>
      <c r="H11" s="10"/>
      <c r="I11" s="1"/>
    </row>
    <row r="12">
      <c r="A12" s="1"/>
      <c r="B12" s="1"/>
      <c r="C12" s="1"/>
      <c r="D12" s="16"/>
      <c r="H12" s="10"/>
      <c r="I12" s="1"/>
    </row>
    <row r="13">
      <c r="A13" s="1"/>
      <c r="B13" s="1"/>
      <c r="C13" s="1"/>
      <c r="D13" s="16"/>
      <c r="H13" s="10"/>
      <c r="I13" s="1"/>
    </row>
    <row r="14">
      <c r="A14" s="1"/>
      <c r="B14" s="1"/>
      <c r="C14" s="1"/>
      <c r="D14" s="16"/>
      <c r="H14" s="10"/>
      <c r="I14" s="1"/>
    </row>
    <row r="15" ht="51.0" customHeight="1">
      <c r="A15" s="1"/>
      <c r="B15" s="1"/>
      <c r="C15" s="1"/>
      <c r="D15" s="17"/>
      <c r="E15" s="13"/>
      <c r="F15" s="13"/>
      <c r="G15" s="13"/>
      <c r="H15" s="14"/>
      <c r="I15" s="1"/>
    </row>
    <row r="16">
      <c r="A16" s="1"/>
      <c r="B16" s="1"/>
      <c r="C16" s="1"/>
      <c r="D16" s="18" t="s">
        <v>2</v>
      </c>
      <c r="E16" s="19"/>
      <c r="F16" s="19"/>
      <c r="G16" s="19"/>
      <c r="H16" s="20"/>
      <c r="I16" s="1"/>
      <c r="K16" s="21"/>
    </row>
    <row r="17">
      <c r="A17" s="1"/>
      <c r="B17" s="1"/>
      <c r="C17" s="1"/>
      <c r="D17" s="18" t="s">
        <v>3</v>
      </c>
      <c r="E17" s="19"/>
      <c r="F17" s="19"/>
      <c r="G17" s="19"/>
      <c r="H17" s="20"/>
      <c r="I17" s="1"/>
    </row>
    <row r="18">
      <c r="A18" s="1"/>
      <c r="B18" s="1"/>
      <c r="C18" s="1"/>
      <c r="D18" s="22" t="s">
        <v>4</v>
      </c>
      <c r="E18" s="23" t="s">
        <v>5</v>
      </c>
      <c r="F18" s="19"/>
      <c r="G18" s="20"/>
      <c r="H18" s="24" t="s">
        <v>6</v>
      </c>
      <c r="I18" s="1"/>
      <c r="K18" s="21"/>
      <c r="R18" s="25" t="s">
        <v>7</v>
      </c>
      <c r="S18" s="21"/>
    </row>
    <row r="19">
      <c r="A19" s="1"/>
      <c r="B19" s="1"/>
      <c r="C19" s="1"/>
      <c r="D19" s="26"/>
      <c r="E19" s="27" t="s">
        <v>8</v>
      </c>
      <c r="F19" s="27" t="s">
        <v>9</v>
      </c>
      <c r="G19" s="28" t="s">
        <v>10</v>
      </c>
      <c r="H19" s="26"/>
      <c r="I19" s="1"/>
    </row>
    <row r="20" ht="20.25" customHeight="1">
      <c r="A20" s="1"/>
      <c r="B20" s="1"/>
      <c r="C20" s="1"/>
      <c r="D20" s="29" t="s">
        <v>11</v>
      </c>
      <c r="E20" s="19"/>
      <c r="F20" s="19"/>
      <c r="G20" s="19"/>
      <c r="H20" s="20"/>
      <c r="I20" s="1"/>
      <c r="R20" s="25" t="s">
        <v>12</v>
      </c>
      <c r="S20" s="25" t="s">
        <v>13</v>
      </c>
      <c r="T20" s="25" t="s">
        <v>14</v>
      </c>
      <c r="U20" s="25" t="s">
        <v>15</v>
      </c>
      <c r="V20" s="25" t="s">
        <v>16</v>
      </c>
      <c r="W20" s="25" t="s">
        <v>17</v>
      </c>
    </row>
    <row r="21" ht="27.0" customHeight="1">
      <c r="A21" s="1"/>
      <c r="B21" s="1"/>
      <c r="C21" s="1"/>
      <c r="D21" s="30">
        <v>0.20486111111111113</v>
      </c>
      <c r="E21" s="31" t="s">
        <v>18</v>
      </c>
      <c r="F21" s="32" t="s">
        <v>19</v>
      </c>
      <c r="G21" s="33">
        <v>0.003472222222222222</v>
      </c>
      <c r="H21" s="34" t="s">
        <v>20</v>
      </c>
      <c r="I21" s="1"/>
      <c r="R21" s="35" t="str">
        <f t="shared" ref="R21:R22" si="1">IFERROR(LOOKUP(10^6,1*MID(H21,MIN(FIND({0;1;2;3;4;5;6;7;8;9},H21&amp;"0123456789",FIND("Telp  :"," "&amp;H21&amp;" "))),{0;1;2;3;4;5;6;7;8;9})),"0")</f>
        <v>0</v>
      </c>
      <c r="S21" s="25" t="str">
        <f t="shared" ref="S21:S22" si="2">IFERROR(LOOKUP(10^6,1*MID(H21,MIN(FIND({0;1;2;3;4;5;6;7;8;9},H21&amp;"0123456789",FIND("WA  :"," "&amp;H21&amp;" "))),{0;1;2;3;4;5;6;7;8;9})),"0")</f>
        <v>0</v>
      </c>
      <c r="T21" s="25" t="str">
        <f t="shared" ref="T21:T22" si="3">IFERROR(LOOKUP(10^6,1*MID(H21,MIN(FIND({0;1;2;3;4;5;6;7;8;9},H21&amp;"0123456789",FIND("SMS  :"," "&amp;H21&amp;" "))),{0;1;2;3;4;5;6;7;8;9})),"0")</f>
        <v>0</v>
      </c>
      <c r="U21" s="25" t="str">
        <f t="shared" ref="U21:U22" si="4">IFERROR(LOOKUP(10^6,1*MID(H21,MIN(FIND({0;1;2;3;4;5;6;7;8;9},H21&amp;"0123456789",FIND("IG  :"," "&amp;H21&amp;" "))),{0;1;2;3;4;5;6;7;8;9})),"0")</f>
        <v>0</v>
      </c>
      <c r="V21" s="25" t="str">
        <f t="shared" ref="V21:V22" si="5">IFERROR(LOOKUP(10^6,1*MID(H21,MIN(FIND({0;1;2;3;4;5;6;7;8;9},H21&amp;"0123456789",FIND("Twitter  :"," "&amp;H21&amp;" "))),{0;1;2;3;4;5;6;7;8;9})),"0")</f>
        <v>0</v>
      </c>
      <c r="W21" s="25" t="str">
        <f t="shared" ref="W21:W22" si="6">IFERROR(LOOKUP(10^6,1*MID(H21,MIN(FIND({0;1;2;3;4;5;6;7;8;9},H21&amp;"0123456789",FIND("Youtube  :"," "&amp;H21&amp;" "))),{0;1;2;3;4;5;6;7;8;9})),"0")</f>
        <v>0</v>
      </c>
    </row>
    <row r="22" ht="51.0" customHeight="1">
      <c r="A22" s="1"/>
      <c r="B22" s="1"/>
      <c r="C22" s="1"/>
      <c r="D22" s="30">
        <f t="shared" ref="D22:D125" si="7">SUM(D21,G21)</f>
        <v>0.2083333333</v>
      </c>
      <c r="E22" s="34" t="s">
        <v>21</v>
      </c>
      <c r="F22" s="36" t="s">
        <v>22</v>
      </c>
      <c r="G22" s="33">
        <v>0.003472222222222222</v>
      </c>
      <c r="H22" s="31" t="s">
        <v>23</v>
      </c>
      <c r="I22" s="1"/>
      <c r="R22" s="35" t="str">
        <f t="shared" si="1"/>
        <v>0</v>
      </c>
      <c r="S22" s="25" t="str">
        <f t="shared" si="2"/>
        <v>0</v>
      </c>
      <c r="T22" s="25" t="str">
        <f t="shared" si="3"/>
        <v>0</v>
      </c>
      <c r="U22" s="25" t="str">
        <f t="shared" si="4"/>
        <v>0</v>
      </c>
      <c r="V22" s="25" t="str">
        <f t="shared" si="5"/>
        <v>0</v>
      </c>
      <c r="W22" s="25" t="str">
        <f t="shared" si="6"/>
        <v>0</v>
      </c>
    </row>
    <row r="23" ht="24.75" customHeight="1">
      <c r="A23" s="1"/>
      <c r="B23" s="1"/>
      <c r="C23" s="1"/>
      <c r="D23" s="30">
        <f t="shared" si="7"/>
        <v>0.2118055556</v>
      </c>
      <c r="E23" s="34" t="s">
        <v>24</v>
      </c>
      <c r="F23" s="36" t="s">
        <v>22</v>
      </c>
      <c r="G23" s="33">
        <v>3.4722222222222224E-4</v>
      </c>
      <c r="H23" s="31" t="s">
        <v>25</v>
      </c>
      <c r="I23" s="1"/>
      <c r="R23" s="35"/>
    </row>
    <row r="24" ht="18.0" customHeight="1">
      <c r="A24" s="1"/>
      <c r="B24" s="1"/>
      <c r="C24" s="1"/>
      <c r="D24" s="30">
        <f t="shared" si="7"/>
        <v>0.2121527778</v>
      </c>
      <c r="E24" s="37" t="s">
        <v>26</v>
      </c>
      <c r="F24" s="38" t="s">
        <v>19</v>
      </c>
      <c r="G24" s="39">
        <v>1.1574074074074073E-4</v>
      </c>
      <c r="H24" s="40"/>
      <c r="I24" s="1"/>
      <c r="K24" s="21"/>
      <c r="R24" s="35" t="str">
        <f t="array" ref="R24">IFERROR(LOOKUP(10^6,1*MID(H24,MIN(FIND({0;1;2;3;4;5;6;7;8;9},H24&amp;"0123456789",FIND("Telp  :"," "&amp;H24&amp;" "))),{0;1;2;3;4;5;6;7;8;9})),"0")</f>
        <v>0</v>
      </c>
      <c r="S24" s="25" t="str">
        <f t="array" ref="S24">IFERROR(LOOKUP(10^6,1*MID(H24,MIN(FIND({0;1;2;3;4;5;6;7;8;9},H24&amp;"0123456789",FIND("WA  :"," "&amp;H24&amp;" "))),{0;1;2;3;4;5;6;7;8;9})),"0")</f>
        <v>0</v>
      </c>
      <c r="T24" s="25" t="str">
        <f t="array" ref="T24">IFERROR(LOOKUP(10^6,1*MID(H24,MIN(FIND({0;1;2;3;4;5;6;7;8;9},H24&amp;"0123456789",FIND("SMS  :"," "&amp;H24&amp;" "))),{0;1;2;3;4;5;6;7;8;9})),"0")</f>
        <v>0</v>
      </c>
      <c r="U24" s="25" t="str">
        <f t="array" ref="U24">IFERROR(LOOKUP(10^6,1*MID(H24,MIN(FIND({0;1;2;3;4;5;6;7;8;9},H24&amp;"0123456789",FIND("IG  :"," "&amp;H24&amp;" "))),{0;1;2;3;4;5;6;7;8;9})),"0")</f>
        <v>0</v>
      </c>
      <c r="V24" s="25" t="str">
        <f t="array" ref="V24">IFERROR(LOOKUP(10^6,1*MID(H24,MIN(FIND({0;1;2;3;4;5;6;7;8;9},H24&amp;"0123456789",FIND("Twitter  :"," "&amp;H24&amp;" "))),{0;1;2;3;4;5;6;7;8;9})),"0")</f>
        <v>0</v>
      </c>
      <c r="W24" s="25" t="str">
        <f t="array" ref="W24">IFERROR(LOOKUP(10^6,1*MID(H24,MIN(FIND({0;1;2;3;4;5;6;7;8;9},H24&amp;"0123456789",FIND("Youtube  :"," "&amp;H24&amp;" "))),{0;1;2;3;4;5;6;7;8;9})),"0")</f>
        <v>0</v>
      </c>
    </row>
    <row r="25" ht="29.25" customHeight="1">
      <c r="A25" s="1"/>
      <c r="B25" s="1"/>
      <c r="C25" s="1"/>
      <c r="D25" s="30">
        <f t="shared" si="7"/>
        <v>0.2122685185</v>
      </c>
      <c r="E25" s="41" t="s">
        <v>24</v>
      </c>
      <c r="F25" s="42" t="s">
        <v>22</v>
      </c>
      <c r="G25" s="33">
        <v>2.3148148148148146E-4</v>
      </c>
      <c r="H25" s="43" t="s">
        <v>27</v>
      </c>
      <c r="I25" s="1"/>
      <c r="K25" s="21"/>
      <c r="R25" s="35"/>
    </row>
    <row r="26" ht="55.5" customHeight="1">
      <c r="A26" s="1"/>
      <c r="B26" s="1"/>
      <c r="C26" s="1"/>
      <c r="D26" s="30">
        <f t="shared" si="7"/>
        <v>0.2125</v>
      </c>
      <c r="E26" s="31" t="s">
        <v>28</v>
      </c>
      <c r="F26" s="32" t="s">
        <v>19</v>
      </c>
      <c r="G26" s="44">
        <v>0.0020833333333333333</v>
      </c>
      <c r="H26" s="31" t="s">
        <v>29</v>
      </c>
      <c r="I26" s="1"/>
      <c r="K26" s="21"/>
      <c r="R26" s="35"/>
    </row>
    <row r="27" ht="171.75" customHeight="1">
      <c r="A27" s="1"/>
      <c r="B27" s="1"/>
      <c r="C27" s="1"/>
      <c r="D27" s="30">
        <f t="shared" si="7"/>
        <v>0.2145833333</v>
      </c>
      <c r="E27" s="45" t="s">
        <v>30</v>
      </c>
      <c r="F27" s="32" t="s">
        <v>22</v>
      </c>
      <c r="G27" s="44">
        <v>0.0020833333333333333</v>
      </c>
      <c r="H27" s="31" t="s">
        <v>31</v>
      </c>
      <c r="I27" s="1"/>
      <c r="K27" s="21"/>
      <c r="R27" s="35"/>
    </row>
    <row r="28" ht="23.25" customHeight="1">
      <c r="A28" s="1"/>
      <c r="B28" s="1"/>
      <c r="C28" s="1"/>
      <c r="D28" s="30">
        <f t="shared" si="7"/>
        <v>0.2166666667</v>
      </c>
      <c r="E28" s="45" t="s">
        <v>32</v>
      </c>
      <c r="F28" s="32" t="s">
        <v>19</v>
      </c>
      <c r="G28" s="33">
        <v>6.944444444444445E-4</v>
      </c>
      <c r="H28" s="31"/>
      <c r="I28" s="1"/>
      <c r="K28" s="21"/>
      <c r="R28" s="35"/>
    </row>
    <row r="29" ht="23.25" customHeight="1">
      <c r="A29" s="1"/>
      <c r="B29" s="1"/>
      <c r="C29" s="1"/>
      <c r="D29" s="30">
        <f t="shared" si="7"/>
        <v>0.2173611111</v>
      </c>
      <c r="E29" s="46" t="s">
        <v>26</v>
      </c>
      <c r="F29" s="47" t="s">
        <v>19</v>
      </c>
      <c r="G29" s="48">
        <v>1.1574074074074073E-4</v>
      </c>
      <c r="H29" s="37"/>
      <c r="I29" s="1"/>
      <c r="K29" s="21"/>
      <c r="R29" s="35"/>
    </row>
    <row r="30" ht="41.25" customHeight="1">
      <c r="A30" s="1"/>
      <c r="B30" s="1"/>
      <c r="C30" s="1"/>
      <c r="D30" s="30">
        <f t="shared" si="7"/>
        <v>0.2174768519</v>
      </c>
      <c r="E30" s="31" t="s">
        <v>30</v>
      </c>
      <c r="F30" s="32" t="s">
        <v>22</v>
      </c>
      <c r="G30" s="44">
        <v>3.4722222222222224E-4</v>
      </c>
      <c r="H30" s="31" t="s">
        <v>33</v>
      </c>
      <c r="I30" s="1"/>
      <c r="K30" s="21"/>
      <c r="R30" s="35"/>
    </row>
    <row r="31" ht="195.75" customHeight="1">
      <c r="A31" s="1"/>
      <c r="B31" s="1"/>
      <c r="C31" s="1"/>
      <c r="D31" s="30">
        <f t="shared" si="7"/>
        <v>0.2178240741</v>
      </c>
      <c r="E31" s="31" t="s">
        <v>34</v>
      </c>
      <c r="F31" s="32" t="s">
        <v>19</v>
      </c>
      <c r="G31" s="33">
        <v>0.020833333333333332</v>
      </c>
      <c r="H31" s="31" t="s">
        <v>35</v>
      </c>
      <c r="I31" s="1"/>
      <c r="R31" s="35">
        <f t="array" ref="R31">IFERROR(LOOKUP(10^6,1*MID(H31,MIN(FIND({0;1;2;3;4;5;6;7;8;9},H31&amp;"0123456789",FIND("Telp  :"," "&amp;H31&amp;" "))),{0;1;2;3;4;5;6;7;8;9})),"0")</f>
        <v>0</v>
      </c>
      <c r="S31" s="25" t="str">
        <f t="array" ref="S31">IFERROR(LOOKUP(10^6,1*MID(H31,MIN(FIND({0;1;2;3;4;5;6;7;8;9},H31&amp;"0123456789",FIND("WA  :"," "&amp;H31&amp;" "))),{0;1;2;3;4;5;6;7;8;9})),"0")</f>
        <v>0</v>
      </c>
      <c r="T31" s="25" t="str">
        <f t="array" ref="T31">IFERROR(LOOKUP(10^6,1*MID(H31,MIN(FIND({0;1;2;3;4;5;6;7;8;9},H31&amp;"0123456789",FIND("SMS  :"," "&amp;H31&amp;" "))),{0;1;2;3;4;5;6;7;8;9})),"0")</f>
        <v>0</v>
      </c>
      <c r="U31" s="25" t="str">
        <f t="array" ref="U31">IFERROR(LOOKUP(10^6,1*MID(H31,MIN(FIND({0;1;2;3;4;5;6;7;8;9},H31&amp;"0123456789",FIND("IG  :"," "&amp;H31&amp;" "))),{0;1;2;3;4;5;6;7;8;9})),"0")</f>
        <v>0</v>
      </c>
      <c r="V31" s="25" t="str">
        <f t="array" ref="V31">IFERROR(LOOKUP(10^6,1*MID(H31,MIN(FIND({0;1;2;3;4;5;6;7;8;9},H31&amp;"0123456789",FIND("Twitter  :"," "&amp;H31&amp;" "))),{0;1;2;3;4;5;6;7;8;9})),"0")</f>
        <v>0</v>
      </c>
      <c r="W31" s="25" t="str">
        <f t="array" ref="W31">IFERROR(LOOKUP(10^6,1*MID(H31,MIN(FIND({0;1;2;3;4;5;6;7;8;9},H31&amp;"0123456789",FIND("Youtube  :"," "&amp;H31&amp;" "))),{0;1;2;3;4;5;6;7;8;9})),"0")</f>
        <v>0</v>
      </c>
    </row>
    <row r="32" ht="21.0" customHeight="1">
      <c r="A32" s="1"/>
      <c r="B32" s="1"/>
      <c r="C32" s="1"/>
      <c r="D32" s="30">
        <f t="shared" si="7"/>
        <v>0.2386574074</v>
      </c>
      <c r="E32" s="34" t="s">
        <v>36</v>
      </c>
      <c r="F32" s="32" t="s">
        <v>19</v>
      </c>
      <c r="G32" s="44">
        <v>1.1574074074074073E-4</v>
      </c>
      <c r="H32" s="49"/>
      <c r="I32" s="1"/>
      <c r="R32" s="35"/>
    </row>
    <row r="33" ht="58.5" customHeight="1">
      <c r="A33" s="1"/>
      <c r="B33" s="1"/>
      <c r="C33" s="1"/>
      <c r="D33" s="30">
        <f t="shared" si="7"/>
        <v>0.2387731481</v>
      </c>
      <c r="E33" s="31" t="s">
        <v>28</v>
      </c>
      <c r="F33" s="32" t="s">
        <v>19</v>
      </c>
      <c r="G33" s="44">
        <v>0.0020833333333333333</v>
      </c>
      <c r="H33" s="31" t="s">
        <v>37</v>
      </c>
      <c r="I33" s="1"/>
      <c r="R33" s="35"/>
    </row>
    <row r="34" ht="18.75" customHeight="1">
      <c r="A34" s="1"/>
      <c r="B34" s="1"/>
      <c r="C34" s="1"/>
      <c r="D34" s="30">
        <f t="shared" si="7"/>
        <v>0.2408564815</v>
      </c>
      <c r="E34" s="46" t="s">
        <v>26</v>
      </c>
      <c r="F34" s="47" t="s">
        <v>19</v>
      </c>
      <c r="G34" s="48">
        <v>1.1574074074074073E-4</v>
      </c>
      <c r="H34" s="37"/>
      <c r="I34" s="1"/>
      <c r="R34" s="35"/>
    </row>
    <row r="35" ht="27.0" customHeight="1">
      <c r="A35" s="1"/>
      <c r="B35" s="1"/>
      <c r="C35" s="1"/>
      <c r="D35" s="30">
        <f t="shared" si="7"/>
        <v>0.2409722222</v>
      </c>
      <c r="E35" s="43" t="s">
        <v>38</v>
      </c>
      <c r="F35" s="32" t="s">
        <v>19</v>
      </c>
      <c r="G35" s="44">
        <v>6.944444444444445E-4</v>
      </c>
      <c r="H35" s="31" t="s">
        <v>39</v>
      </c>
      <c r="I35" s="1"/>
      <c r="R35" s="35" t="str">
        <f t="array" ref="R35">IFERROR(LOOKUP(10^6,1*MID(H35,MIN(FIND({0;1;2;3;4;5;6;7;8;9},H35&amp;"0123456789",FIND("Telp  :"," "&amp;H35&amp;" "))),{0;1;2;3;4;5;6;7;8;9})),"0")</f>
        <v>0</v>
      </c>
      <c r="S35" s="25" t="str">
        <f t="array" ref="S35">IFERROR(LOOKUP(10^6,1*MID(H35,MIN(FIND({0;1;2;3;4;5;6;7;8;9},H35&amp;"0123456789",FIND("WA  :"," "&amp;H35&amp;" "))),{0;1;2;3;4;5;6;7;8;9})),"0")</f>
        <v>0</v>
      </c>
      <c r="T35" s="25" t="str">
        <f t="array" ref="T35">IFERROR(LOOKUP(10^6,1*MID(H35,MIN(FIND({0;1;2;3;4;5;6;7;8;9},H35&amp;"0123456789",FIND("SMS  :"," "&amp;H35&amp;" "))),{0;1;2;3;4;5;6;7;8;9})),"0")</f>
        <v>0</v>
      </c>
      <c r="U35" s="25" t="str">
        <f t="array" ref="U35">IFERROR(LOOKUP(10^6,1*MID(H35,MIN(FIND({0;1;2;3;4;5;6;7;8;9},H35&amp;"0123456789",FIND("IG  :"," "&amp;H35&amp;" "))),{0;1;2;3;4;5;6;7;8;9})),"0")</f>
        <v>0</v>
      </c>
      <c r="V35" s="25" t="str">
        <f t="array" ref="V35">IFERROR(LOOKUP(10^6,1*MID(H35,MIN(FIND({0;1;2;3;4;5;6;7;8;9},H35&amp;"0123456789",FIND("Twitter  :"," "&amp;H35&amp;" "))),{0;1;2;3;4;5;6;7;8;9})),"0")</f>
        <v>0</v>
      </c>
      <c r="W35" s="25" t="str">
        <f t="array" ref="W35">IFERROR(LOOKUP(10^6,1*MID(H35,MIN(FIND({0;1;2;3;4;5;6;7;8;9},H35&amp;"0123456789",FIND("Youtube  :"," "&amp;H35&amp;" "))),{0;1;2;3;4;5;6;7;8;9})),"0")</f>
        <v>0</v>
      </c>
    </row>
    <row r="36" ht="20.25" customHeight="1">
      <c r="A36" s="1"/>
      <c r="B36" s="1"/>
      <c r="C36" s="1"/>
      <c r="D36" s="30">
        <f t="shared" si="7"/>
        <v>0.2416666667</v>
      </c>
      <c r="E36" s="34" t="s">
        <v>36</v>
      </c>
      <c r="F36" s="32" t="s">
        <v>19</v>
      </c>
      <c r="G36" s="44">
        <v>1.1574074074074073E-4</v>
      </c>
      <c r="H36" s="31"/>
      <c r="I36" s="1"/>
      <c r="R36" s="35"/>
    </row>
    <row r="37" ht="16.5" customHeight="1">
      <c r="A37" s="1"/>
      <c r="B37" s="1"/>
      <c r="C37" s="1"/>
      <c r="D37" s="30">
        <f t="shared" si="7"/>
        <v>0.2417824074</v>
      </c>
      <c r="E37" s="50" t="s">
        <v>26</v>
      </c>
      <c r="F37" s="51" t="s">
        <v>19</v>
      </c>
      <c r="G37" s="52">
        <v>1.1574074074074073E-4</v>
      </c>
      <c r="H37" s="53"/>
      <c r="I37" s="1"/>
      <c r="R37" s="35"/>
    </row>
    <row r="38" ht="55.5" customHeight="1">
      <c r="A38" s="1"/>
      <c r="B38" s="1"/>
      <c r="C38" s="1"/>
      <c r="D38" s="30">
        <f t="shared" si="7"/>
        <v>0.2418981481</v>
      </c>
      <c r="E38" s="45" t="s">
        <v>40</v>
      </c>
      <c r="F38" s="32" t="s">
        <v>19</v>
      </c>
      <c r="G38" s="44">
        <v>0.004861111111111111</v>
      </c>
      <c r="H38" s="31"/>
      <c r="I38" s="1"/>
      <c r="R38" s="35" t="str">
        <f t="shared" ref="R38:R39" si="8">IFERROR(LOOKUP(10^6,1*MID(H38,MIN(FIND({0;1;2;3;4;5;6;7;8;9},H38&amp;"0123456789",FIND("Telp  :"," "&amp;H38&amp;" "))),{0;1;2;3;4;5;6;7;8;9})),"0")</f>
        <v>0</v>
      </c>
      <c r="S38" s="25" t="str">
        <f t="shared" ref="S38:S39" si="9">IFERROR(LOOKUP(10^6,1*MID(H38,MIN(FIND({0;1;2;3;4;5;6;7;8;9},H38&amp;"0123456789",FIND("WA  :"," "&amp;H38&amp;" "))),{0;1;2;3;4;5;6;7;8;9})),"0")</f>
        <v>0</v>
      </c>
      <c r="T38" s="25" t="str">
        <f t="shared" ref="T38:T39" si="10">IFERROR(LOOKUP(10^6,1*MID(H38,MIN(FIND({0;1;2;3;4;5;6;7;8;9},H38&amp;"0123456789",FIND("SMS  :"," "&amp;H38&amp;" "))),{0;1;2;3;4;5;6;7;8;9})),"0")</f>
        <v>0</v>
      </c>
      <c r="U38" s="25" t="str">
        <f t="shared" ref="U38:U39" si="11">IFERROR(LOOKUP(10^6,1*MID(H38,MIN(FIND({0;1;2;3;4;5;6;7;8;9},H38&amp;"0123456789",FIND("IG  :"," "&amp;H38&amp;" "))),{0;1;2;3;4;5;6;7;8;9})),"0")</f>
        <v>0</v>
      </c>
      <c r="V38" s="25" t="str">
        <f t="shared" ref="V38:V39" si="12">IFERROR(LOOKUP(10^6,1*MID(H38,MIN(FIND({0;1;2;3;4;5;6;7;8;9},H38&amp;"0123456789",FIND("Twitter  :"," "&amp;H38&amp;" "))),{0;1;2;3;4;5;6;7;8;9})),"0")</f>
        <v>0</v>
      </c>
      <c r="W38" s="25" t="str">
        <f t="shared" ref="W38:W39" si="13">IFERROR(LOOKUP(10^6,1*MID(H38,MIN(FIND({0;1;2;3;4;5;6;7;8;9},H38&amp;"0123456789",FIND("Youtube  :"," "&amp;H38&amp;" "))),{0;1;2;3;4;5;6;7;8;9})),"0")</f>
        <v>0</v>
      </c>
    </row>
    <row r="39" ht="22.5" customHeight="1">
      <c r="A39" s="1"/>
      <c r="B39" s="1"/>
      <c r="C39" s="1"/>
      <c r="D39" s="30">
        <f t="shared" si="7"/>
        <v>0.2467592593</v>
      </c>
      <c r="E39" s="34" t="s">
        <v>36</v>
      </c>
      <c r="F39" s="32" t="s">
        <v>19</v>
      </c>
      <c r="G39" s="44">
        <v>1.1574074074074073E-4</v>
      </c>
      <c r="H39" s="31"/>
      <c r="I39" s="1"/>
      <c r="R39" s="35" t="str">
        <f t="shared" si="8"/>
        <v>0</v>
      </c>
      <c r="S39" s="25" t="str">
        <f t="shared" si="9"/>
        <v>0</v>
      </c>
      <c r="T39" s="25" t="str">
        <f t="shared" si="10"/>
        <v>0</v>
      </c>
      <c r="U39" s="25" t="str">
        <f t="shared" si="11"/>
        <v>0</v>
      </c>
      <c r="V39" s="25" t="str">
        <f t="shared" si="12"/>
        <v>0</v>
      </c>
      <c r="W39" s="25" t="str">
        <f t="shared" si="13"/>
        <v>0</v>
      </c>
    </row>
    <row r="40" ht="18.75" customHeight="1">
      <c r="A40" s="1"/>
      <c r="B40" s="1"/>
      <c r="C40" s="1"/>
      <c r="D40" s="30">
        <f t="shared" si="7"/>
        <v>0.246875</v>
      </c>
      <c r="E40" s="46" t="s">
        <v>26</v>
      </c>
      <c r="F40" s="47" t="s">
        <v>19</v>
      </c>
      <c r="G40" s="48">
        <v>1.1574074074074073E-4</v>
      </c>
      <c r="H40" s="37"/>
      <c r="I40" s="1"/>
      <c r="R40" s="35"/>
    </row>
    <row r="41" ht="60.0" customHeight="1">
      <c r="A41" s="1"/>
      <c r="B41" s="1"/>
      <c r="C41" s="1"/>
      <c r="D41" s="30">
        <f t="shared" si="7"/>
        <v>0.2469907407</v>
      </c>
      <c r="E41" s="31" t="s">
        <v>28</v>
      </c>
      <c r="F41" s="32" t="s">
        <v>19</v>
      </c>
      <c r="G41" s="44">
        <v>0.0020833333333333333</v>
      </c>
      <c r="H41" s="31" t="s">
        <v>41</v>
      </c>
      <c r="I41" s="1"/>
      <c r="R41" s="35"/>
    </row>
    <row r="42" ht="30.0" customHeight="1">
      <c r="A42" s="1"/>
      <c r="B42" s="1"/>
      <c r="C42" s="1"/>
      <c r="D42" s="30">
        <f t="shared" si="7"/>
        <v>0.2490740741</v>
      </c>
      <c r="E42" s="31" t="s">
        <v>42</v>
      </c>
      <c r="F42" s="32" t="s">
        <v>22</v>
      </c>
      <c r="G42" s="44">
        <v>2.3148148148148146E-4</v>
      </c>
      <c r="H42" s="31" t="s">
        <v>43</v>
      </c>
      <c r="I42" s="1"/>
      <c r="R42" s="35" t="str">
        <f t="shared" ref="R42:R45" si="14">IFERROR(LOOKUP(10^6,1*MID(H42,MIN(FIND({0;1;2;3;4;5;6;7;8;9},H42&amp;"0123456789",FIND("Telp  :"," "&amp;H42&amp;" "))),{0;1;2;3;4;5;6;7;8;9})),"0")</f>
        <v>0</v>
      </c>
      <c r="S42" s="25" t="str">
        <f t="shared" ref="S42:S45" si="15">IFERROR(LOOKUP(10^6,1*MID(H42,MIN(FIND({0;1;2;3;4;5;6;7;8;9},H42&amp;"0123456789",FIND("WA  :"," "&amp;H42&amp;" "))),{0;1;2;3;4;5;6;7;8;9})),"0")</f>
        <v>0</v>
      </c>
      <c r="T42" s="25" t="str">
        <f t="shared" ref="T42:T45" si="16">IFERROR(LOOKUP(10^6,1*MID(H42,MIN(FIND({0;1;2;3;4;5;6;7;8;9},H42&amp;"0123456789",FIND("SMS  :"," "&amp;H42&amp;" "))),{0;1;2;3;4;5;6;7;8;9})),"0")</f>
        <v>0</v>
      </c>
      <c r="U42" s="25" t="str">
        <f t="shared" ref="U42:U45" si="17">IFERROR(LOOKUP(10^6,1*MID(H42,MIN(FIND({0;1;2;3;4;5;6;7;8;9},H42&amp;"0123456789",FIND("IG  :"," "&amp;H42&amp;" "))),{0;1;2;3;4;5;6;7;8;9})),"0")</f>
        <v>0</v>
      </c>
      <c r="V42" s="25" t="str">
        <f t="shared" ref="V42:V45" si="18">IFERROR(LOOKUP(10^6,1*MID(H42,MIN(FIND({0;1;2;3;4;5;6;7;8;9},H42&amp;"0123456789",FIND("Twitter  :"," "&amp;H42&amp;" "))),{0;1;2;3;4;5;6;7;8;9})),"0")</f>
        <v>0</v>
      </c>
      <c r="W42" s="25" t="str">
        <f t="shared" ref="W42:W45" si="19">IFERROR(LOOKUP(10^6,1*MID(H42,MIN(FIND({0;1;2;3;4;5;6;7;8;9},H42&amp;"0123456789",FIND("Youtube  :"," "&amp;H42&amp;" "))),{0;1;2;3;4;5;6;7;8;9})),"0")</f>
        <v>0</v>
      </c>
    </row>
    <row r="43" ht="25.5" customHeight="1">
      <c r="A43" s="1"/>
      <c r="B43" s="1"/>
      <c r="C43" s="1"/>
      <c r="D43" s="30">
        <f t="shared" si="7"/>
        <v>0.2493055556</v>
      </c>
      <c r="E43" s="31" t="s">
        <v>44</v>
      </c>
      <c r="F43" s="32" t="s">
        <v>19</v>
      </c>
      <c r="G43" s="44">
        <v>6.944444444444445E-4</v>
      </c>
      <c r="H43" s="34"/>
      <c r="I43" s="1"/>
      <c r="R43" s="35" t="str">
        <f t="shared" si="14"/>
        <v>0</v>
      </c>
      <c r="S43" s="25" t="str">
        <f t="shared" si="15"/>
        <v>0</v>
      </c>
      <c r="T43" s="25" t="str">
        <f t="shared" si="16"/>
        <v>0</v>
      </c>
      <c r="U43" s="25" t="str">
        <f t="shared" si="17"/>
        <v>0</v>
      </c>
      <c r="V43" s="25" t="str">
        <f t="shared" si="18"/>
        <v>0</v>
      </c>
      <c r="W43" s="25" t="str">
        <f t="shared" si="19"/>
        <v>0</v>
      </c>
    </row>
    <row r="44" ht="138.75" customHeight="1">
      <c r="A44" s="1"/>
      <c r="B44" s="1"/>
      <c r="C44" s="1"/>
      <c r="D44" s="30">
        <f t="shared" si="7"/>
        <v>0.25</v>
      </c>
      <c r="E44" s="54" t="s">
        <v>45</v>
      </c>
      <c r="F44" s="55" t="s">
        <v>46</v>
      </c>
      <c r="G44" s="56">
        <v>0.020833333333333332</v>
      </c>
      <c r="H44" s="54" t="s">
        <v>47</v>
      </c>
      <c r="I44" s="1"/>
      <c r="R44" s="35" t="str">
        <f t="shared" si="14"/>
        <v>0</v>
      </c>
      <c r="S44" s="25" t="str">
        <f t="shared" si="15"/>
        <v>0</v>
      </c>
      <c r="T44" s="25" t="str">
        <f t="shared" si="16"/>
        <v>0</v>
      </c>
      <c r="U44" s="25" t="str">
        <f t="shared" si="17"/>
        <v>0</v>
      </c>
      <c r="V44" s="25" t="str">
        <f t="shared" si="18"/>
        <v>0</v>
      </c>
      <c r="W44" s="25" t="str">
        <f t="shared" si="19"/>
        <v>0</v>
      </c>
    </row>
    <row r="45" ht="18.0" customHeight="1">
      <c r="A45" s="1"/>
      <c r="B45" s="1"/>
      <c r="C45" s="1"/>
      <c r="D45" s="57">
        <f t="shared" si="7"/>
        <v>0.2708333333</v>
      </c>
      <c r="E45" s="58" t="s">
        <v>48</v>
      </c>
      <c r="F45" s="59" t="s">
        <v>19</v>
      </c>
      <c r="G45" s="60">
        <v>6.944444444444445E-4</v>
      </c>
      <c r="H45" s="61"/>
      <c r="I45" s="1"/>
      <c r="R45" s="35" t="str">
        <f t="shared" si="14"/>
        <v>0</v>
      </c>
      <c r="S45" s="25" t="str">
        <f t="shared" si="15"/>
        <v>0</v>
      </c>
      <c r="T45" s="25" t="str">
        <f t="shared" si="16"/>
        <v>0</v>
      </c>
      <c r="U45" s="25" t="str">
        <f t="shared" si="17"/>
        <v>0</v>
      </c>
      <c r="V45" s="25" t="str">
        <f t="shared" si="18"/>
        <v>0</v>
      </c>
      <c r="W45" s="25" t="str">
        <f t="shared" si="19"/>
        <v>0</v>
      </c>
    </row>
    <row r="46" ht="19.5" customHeight="1">
      <c r="A46" s="1"/>
      <c r="B46" s="1"/>
      <c r="C46" s="1"/>
      <c r="D46" s="57">
        <f t="shared" si="7"/>
        <v>0.2715277778</v>
      </c>
      <c r="E46" s="62" t="s">
        <v>36</v>
      </c>
      <c r="F46" s="36" t="s">
        <v>19</v>
      </c>
      <c r="G46" s="44">
        <v>1.1574074074074073E-4</v>
      </c>
      <c r="H46" s="63"/>
      <c r="I46" s="1"/>
      <c r="R46" s="35"/>
    </row>
    <row r="47" ht="18.0" customHeight="1">
      <c r="A47" s="1"/>
      <c r="B47" s="1"/>
      <c r="C47" s="1"/>
      <c r="D47" s="57">
        <f t="shared" si="7"/>
        <v>0.2716435185</v>
      </c>
      <c r="E47" s="50" t="s">
        <v>26</v>
      </c>
      <c r="F47" s="51" t="s">
        <v>19</v>
      </c>
      <c r="G47" s="52">
        <v>1.1574074074074073E-4</v>
      </c>
      <c r="H47" s="53"/>
      <c r="I47" s="1"/>
      <c r="R47" s="35"/>
    </row>
    <row r="48" ht="150.0" customHeight="1">
      <c r="A48" s="1"/>
      <c r="B48" s="1"/>
      <c r="C48" s="1"/>
      <c r="D48" s="30">
        <f t="shared" si="7"/>
        <v>0.2717592593</v>
      </c>
      <c r="E48" s="31" t="s">
        <v>49</v>
      </c>
      <c r="F48" s="32" t="s">
        <v>19</v>
      </c>
      <c r="G48" s="44">
        <v>0.0020833333333333333</v>
      </c>
      <c r="H48" s="31" t="s">
        <v>50</v>
      </c>
      <c r="I48" s="1"/>
      <c r="R48" s="35"/>
    </row>
    <row r="49" ht="44.25" customHeight="1">
      <c r="A49" s="1"/>
      <c r="B49" s="1"/>
      <c r="C49" s="1"/>
      <c r="D49" s="30">
        <f t="shared" si="7"/>
        <v>0.2738425926</v>
      </c>
      <c r="E49" s="43" t="s">
        <v>51</v>
      </c>
      <c r="F49" s="64" t="s">
        <v>22</v>
      </c>
      <c r="G49" s="33">
        <v>0.001388888888888889</v>
      </c>
      <c r="H49" s="43" t="s">
        <v>52</v>
      </c>
      <c r="I49" s="1"/>
      <c r="R49" s="35"/>
    </row>
    <row r="50" ht="18.0" customHeight="1">
      <c r="A50" s="1"/>
      <c r="B50" s="1"/>
      <c r="C50" s="1"/>
      <c r="D50" s="30">
        <f t="shared" si="7"/>
        <v>0.2752314815</v>
      </c>
      <c r="E50" s="65" t="s">
        <v>53</v>
      </c>
      <c r="F50" s="66" t="s">
        <v>19</v>
      </c>
      <c r="G50" s="67">
        <v>1.1574074074074075E-4</v>
      </c>
      <c r="H50" s="65"/>
      <c r="I50" s="1"/>
      <c r="R50" s="35"/>
    </row>
    <row r="51" ht="49.5" customHeight="1">
      <c r="A51" s="1"/>
      <c r="B51" s="1"/>
      <c r="C51" s="1"/>
      <c r="D51" s="30">
        <f t="shared" si="7"/>
        <v>0.2753472222</v>
      </c>
      <c r="E51" s="68" t="s">
        <v>54</v>
      </c>
      <c r="F51" s="36" t="s">
        <v>22</v>
      </c>
      <c r="G51" s="44">
        <v>0.0020833333333333333</v>
      </c>
      <c r="H51" s="63" t="s">
        <v>55</v>
      </c>
      <c r="I51" s="1"/>
      <c r="R51" s="35"/>
    </row>
    <row r="52" ht="18.0" customHeight="1">
      <c r="A52" s="1"/>
      <c r="B52" s="1"/>
      <c r="C52" s="1"/>
      <c r="D52" s="30">
        <f t="shared" si="7"/>
        <v>0.2774305556</v>
      </c>
      <c r="E52" s="62" t="s">
        <v>36</v>
      </c>
      <c r="F52" s="36" t="s">
        <v>19</v>
      </c>
      <c r="G52" s="44">
        <v>1.1574074074074073E-4</v>
      </c>
      <c r="H52" s="69"/>
      <c r="I52" s="1"/>
      <c r="R52" s="35"/>
    </row>
    <row r="53" ht="18.0" customHeight="1">
      <c r="A53" s="1"/>
      <c r="B53" s="1"/>
      <c r="C53" s="1"/>
      <c r="D53" s="30">
        <f t="shared" si="7"/>
        <v>0.2775462963</v>
      </c>
      <c r="E53" s="50" t="s">
        <v>26</v>
      </c>
      <c r="F53" s="51" t="s">
        <v>19</v>
      </c>
      <c r="G53" s="52">
        <v>1.1574074074074073E-4</v>
      </c>
      <c r="H53" s="53"/>
      <c r="I53" s="1"/>
      <c r="R53" s="35"/>
    </row>
    <row r="54" ht="54.0" customHeight="1">
      <c r="A54" s="1"/>
      <c r="B54" s="1"/>
      <c r="C54" s="1"/>
      <c r="D54" s="30">
        <f t="shared" si="7"/>
        <v>0.277662037</v>
      </c>
      <c r="E54" s="63" t="s">
        <v>56</v>
      </c>
      <c r="F54" s="32" t="s">
        <v>19</v>
      </c>
      <c r="G54" s="44">
        <v>0.0020833333333333333</v>
      </c>
      <c r="H54" s="68" t="s">
        <v>57</v>
      </c>
      <c r="I54" s="1"/>
      <c r="R54" s="35"/>
    </row>
    <row r="55" ht="30.75" customHeight="1">
      <c r="A55" s="1"/>
      <c r="B55" s="1"/>
      <c r="C55" s="1"/>
      <c r="D55" s="30">
        <f t="shared" si="7"/>
        <v>0.2797453704</v>
      </c>
      <c r="E55" s="70" t="s">
        <v>58</v>
      </c>
      <c r="F55" s="71" t="s">
        <v>19</v>
      </c>
      <c r="G55" s="72">
        <v>6.944444444444445E-4</v>
      </c>
      <c r="H55" s="63" t="s">
        <v>59</v>
      </c>
      <c r="I55" s="1"/>
      <c r="R55" s="35"/>
    </row>
    <row r="56" ht="29.25" customHeight="1">
      <c r="A56" s="1"/>
      <c r="B56" s="1"/>
      <c r="C56" s="1"/>
      <c r="D56" s="30">
        <f t="shared" si="7"/>
        <v>0.2804398148</v>
      </c>
      <c r="E56" s="70" t="s">
        <v>60</v>
      </c>
      <c r="F56" s="71" t="s">
        <v>19</v>
      </c>
      <c r="G56" s="72">
        <v>6.944444444444445E-4</v>
      </c>
      <c r="H56" s="43" t="s">
        <v>61</v>
      </c>
      <c r="I56" s="1"/>
      <c r="R56" s="35"/>
    </row>
    <row r="57" ht="18.0" customHeight="1">
      <c r="A57" s="1"/>
      <c r="B57" s="1"/>
      <c r="C57" s="1"/>
      <c r="D57" s="30">
        <f t="shared" si="7"/>
        <v>0.2811342593</v>
      </c>
      <c r="E57" s="62" t="s">
        <v>36</v>
      </c>
      <c r="F57" s="36" t="s">
        <v>19</v>
      </c>
      <c r="G57" s="44">
        <v>1.1574074074074073E-4</v>
      </c>
      <c r="H57" s="69"/>
      <c r="I57" s="1"/>
      <c r="R57" s="35"/>
    </row>
    <row r="58" ht="54.0" customHeight="1">
      <c r="A58" s="1"/>
      <c r="B58" s="1"/>
      <c r="C58" s="1"/>
      <c r="D58" s="30">
        <f t="shared" si="7"/>
        <v>0.28125</v>
      </c>
      <c r="E58" s="63" t="s">
        <v>62</v>
      </c>
      <c r="F58" s="36" t="s">
        <v>19</v>
      </c>
      <c r="G58" s="44">
        <v>0.0020833333333333333</v>
      </c>
      <c r="H58" s="68" t="s">
        <v>63</v>
      </c>
      <c r="I58" s="1"/>
      <c r="R58" s="35"/>
    </row>
    <row r="59" ht="18.0" customHeight="1">
      <c r="A59" s="1"/>
      <c r="B59" s="1"/>
      <c r="C59" s="1"/>
      <c r="D59" s="30">
        <f t="shared" si="7"/>
        <v>0.2833333333</v>
      </c>
      <c r="E59" s="65" t="s">
        <v>64</v>
      </c>
      <c r="F59" s="66" t="s">
        <v>19</v>
      </c>
      <c r="G59" s="67">
        <v>1.1574074074074073E-4</v>
      </c>
      <c r="H59" s="73"/>
      <c r="I59" s="1"/>
      <c r="R59" s="35"/>
    </row>
    <row r="60" ht="43.5" customHeight="1">
      <c r="A60" s="1"/>
      <c r="B60" s="1"/>
      <c r="C60" s="1"/>
      <c r="D60" s="30">
        <f t="shared" si="7"/>
        <v>0.2834490741</v>
      </c>
      <c r="E60" s="31" t="s">
        <v>65</v>
      </c>
      <c r="F60" s="36" t="s">
        <v>22</v>
      </c>
      <c r="G60" s="44">
        <v>6.944444444444445E-4</v>
      </c>
      <c r="H60" s="63" t="s">
        <v>66</v>
      </c>
      <c r="I60" s="1"/>
      <c r="R60" s="35"/>
    </row>
    <row r="61" ht="18.0" customHeight="1">
      <c r="A61" s="1"/>
      <c r="B61" s="1"/>
      <c r="C61" s="1"/>
      <c r="D61" s="30">
        <f t="shared" si="7"/>
        <v>0.2841435185</v>
      </c>
      <c r="E61" s="62" t="s">
        <v>36</v>
      </c>
      <c r="F61" s="36" t="s">
        <v>19</v>
      </c>
      <c r="G61" s="44">
        <v>1.1574074074074073E-4</v>
      </c>
      <c r="H61" s="63"/>
      <c r="I61" s="1"/>
      <c r="R61" s="35"/>
    </row>
    <row r="62" ht="48.75" customHeight="1">
      <c r="A62" s="1"/>
      <c r="B62" s="1"/>
      <c r="C62" s="1"/>
      <c r="D62" s="30">
        <f t="shared" si="7"/>
        <v>0.2842592593</v>
      </c>
      <c r="E62" s="31" t="s">
        <v>56</v>
      </c>
      <c r="F62" s="36" t="s">
        <v>19</v>
      </c>
      <c r="G62" s="44">
        <v>0.0020833333333333333</v>
      </c>
      <c r="H62" s="74" t="s">
        <v>67</v>
      </c>
      <c r="I62" s="1"/>
      <c r="R62" s="35"/>
    </row>
    <row r="63" ht="60.75" customHeight="1">
      <c r="A63" s="1"/>
      <c r="B63" s="1"/>
      <c r="C63" s="1"/>
      <c r="D63" s="30">
        <f t="shared" si="7"/>
        <v>0.2863425926</v>
      </c>
      <c r="E63" s="41" t="s">
        <v>68</v>
      </c>
      <c r="F63" s="64" t="s">
        <v>19</v>
      </c>
      <c r="G63" s="75">
        <v>0.0020833333333333333</v>
      </c>
      <c r="H63" s="43" t="s">
        <v>69</v>
      </c>
      <c r="I63" s="1"/>
      <c r="R63" s="35"/>
    </row>
    <row r="64" ht="18.0" customHeight="1">
      <c r="A64" s="1"/>
      <c r="B64" s="1"/>
      <c r="C64" s="1"/>
      <c r="D64" s="30">
        <f t="shared" si="7"/>
        <v>0.2884259259</v>
      </c>
      <c r="E64" s="34" t="s">
        <v>36</v>
      </c>
      <c r="F64" s="36" t="s">
        <v>19</v>
      </c>
      <c r="G64" s="44">
        <v>1.1574074074074073E-4</v>
      </c>
      <c r="H64" s="63"/>
      <c r="I64" s="1"/>
      <c r="R64" s="35"/>
    </row>
    <row r="65" ht="18.0" customHeight="1">
      <c r="A65" s="1"/>
      <c r="B65" s="1"/>
      <c r="C65" s="1"/>
      <c r="D65" s="30">
        <f t="shared" si="7"/>
        <v>0.2885416667</v>
      </c>
      <c r="E65" s="50" t="s">
        <v>26</v>
      </c>
      <c r="F65" s="51" t="s">
        <v>19</v>
      </c>
      <c r="G65" s="52">
        <v>1.1574074074074073E-4</v>
      </c>
      <c r="H65" s="53"/>
      <c r="I65" s="1"/>
      <c r="R65" s="35"/>
    </row>
    <row r="66" ht="52.5" customHeight="1">
      <c r="A66" s="1"/>
      <c r="B66" s="1"/>
      <c r="C66" s="1"/>
      <c r="D66" s="30">
        <f t="shared" si="7"/>
        <v>0.2886574074</v>
      </c>
      <c r="E66" s="31" t="s">
        <v>56</v>
      </c>
      <c r="F66" s="36" t="s">
        <v>19</v>
      </c>
      <c r="G66" s="44">
        <v>0.0020833333333333333</v>
      </c>
      <c r="H66" s="74" t="s">
        <v>70</v>
      </c>
      <c r="I66" s="1"/>
      <c r="R66" s="35"/>
    </row>
    <row r="67" ht="47.25" customHeight="1">
      <c r="A67" s="1"/>
      <c r="B67" s="1"/>
      <c r="C67" s="1"/>
      <c r="D67" s="30">
        <f t="shared" si="7"/>
        <v>0.2907407407</v>
      </c>
      <c r="E67" s="31" t="s">
        <v>71</v>
      </c>
      <c r="F67" s="36" t="s">
        <v>22</v>
      </c>
      <c r="G67" s="44">
        <v>2.314814814814815E-4</v>
      </c>
      <c r="H67" s="31" t="s">
        <v>72</v>
      </c>
      <c r="I67" s="1"/>
      <c r="R67" s="35"/>
    </row>
    <row r="68" ht="27.0" customHeight="1">
      <c r="A68" s="1"/>
      <c r="B68" s="1"/>
      <c r="C68" s="1"/>
      <c r="D68" s="30">
        <f t="shared" si="7"/>
        <v>0.2909722222</v>
      </c>
      <c r="E68" s="76" t="s">
        <v>44</v>
      </c>
      <c r="F68" s="36" t="s">
        <v>19</v>
      </c>
      <c r="G68" s="44">
        <v>6.944444444444445E-4</v>
      </c>
      <c r="H68" s="61"/>
      <c r="I68" s="1"/>
      <c r="R68" s="35"/>
    </row>
    <row r="69" ht="187.5" customHeight="1">
      <c r="A69" s="1"/>
      <c r="B69" s="1"/>
      <c r="C69" s="1"/>
      <c r="D69" s="30">
        <f t="shared" si="7"/>
        <v>0.2916666667</v>
      </c>
      <c r="E69" s="54" t="s">
        <v>73</v>
      </c>
      <c r="F69" s="77" t="s">
        <v>22</v>
      </c>
      <c r="G69" s="56">
        <v>0.020833333333333332</v>
      </c>
      <c r="H69" s="54" t="s">
        <v>74</v>
      </c>
      <c r="I69" s="1"/>
      <c r="R69" s="35"/>
    </row>
    <row r="70" ht="18.0" customHeight="1">
      <c r="A70" s="1"/>
      <c r="B70" s="1"/>
      <c r="C70" s="1"/>
      <c r="D70" s="30">
        <f t="shared" si="7"/>
        <v>0.3125</v>
      </c>
      <c r="E70" s="31" t="s">
        <v>48</v>
      </c>
      <c r="F70" s="36" t="s">
        <v>19</v>
      </c>
      <c r="G70" s="44">
        <v>6.944444444444445E-4</v>
      </c>
      <c r="H70" s="34"/>
      <c r="I70" s="1"/>
      <c r="R70" s="35"/>
    </row>
    <row r="71" ht="18.0" customHeight="1">
      <c r="A71" s="1"/>
      <c r="B71" s="1"/>
      <c r="C71" s="1"/>
      <c r="D71" s="30">
        <f t="shared" si="7"/>
        <v>0.3131944444</v>
      </c>
      <c r="E71" s="34" t="s">
        <v>36</v>
      </c>
      <c r="F71" s="36" t="s">
        <v>19</v>
      </c>
      <c r="G71" s="44">
        <v>1.1574074074074073E-4</v>
      </c>
      <c r="H71" s="34"/>
      <c r="I71" s="1"/>
      <c r="R71" s="35"/>
    </row>
    <row r="72" ht="18.0" customHeight="1">
      <c r="A72" s="1"/>
      <c r="B72" s="1"/>
      <c r="C72" s="1"/>
      <c r="D72" s="30">
        <f t="shared" si="7"/>
        <v>0.3133101852</v>
      </c>
      <c r="E72" s="50" t="s">
        <v>26</v>
      </c>
      <c r="F72" s="51" t="s">
        <v>19</v>
      </c>
      <c r="G72" s="52">
        <v>1.1574074074074073E-4</v>
      </c>
      <c r="H72" s="53"/>
      <c r="I72" s="1"/>
      <c r="R72" s="35"/>
    </row>
    <row r="73" ht="200.25" customHeight="1">
      <c r="A73" s="1"/>
      <c r="B73" s="1"/>
      <c r="C73" s="1"/>
      <c r="D73" s="30">
        <f t="shared" si="7"/>
        <v>0.3134259259</v>
      </c>
      <c r="E73" s="78" t="s">
        <v>75</v>
      </c>
      <c r="F73" s="36" t="s">
        <v>19</v>
      </c>
      <c r="G73" s="44">
        <v>0.0020833333333333333</v>
      </c>
      <c r="H73" s="31" t="s">
        <v>76</v>
      </c>
      <c r="I73" s="1"/>
      <c r="R73" s="35"/>
    </row>
    <row r="74" ht="45.75" customHeight="1">
      <c r="A74" s="1"/>
      <c r="B74" s="1"/>
      <c r="C74" s="1"/>
      <c r="D74" s="30">
        <f t="shared" si="7"/>
        <v>0.3155092593</v>
      </c>
      <c r="E74" s="31" t="s">
        <v>77</v>
      </c>
      <c r="F74" s="36" t="s">
        <v>22</v>
      </c>
      <c r="G74" s="44">
        <v>0.0012731481481481483</v>
      </c>
      <c r="H74" s="31" t="s">
        <v>78</v>
      </c>
      <c r="I74" s="1"/>
      <c r="R74" s="35"/>
    </row>
    <row r="75" ht="49.5" customHeight="1">
      <c r="A75" s="1"/>
      <c r="B75" s="1"/>
      <c r="C75" s="1"/>
      <c r="D75" s="30">
        <f t="shared" si="7"/>
        <v>0.3167824074</v>
      </c>
      <c r="E75" s="31" t="s">
        <v>56</v>
      </c>
      <c r="F75" s="36" t="s">
        <v>22</v>
      </c>
      <c r="G75" s="44">
        <v>0.0020833333333333333</v>
      </c>
      <c r="H75" s="31" t="s">
        <v>79</v>
      </c>
      <c r="I75" s="1"/>
      <c r="R75" s="35"/>
    </row>
    <row r="76" ht="18.0" customHeight="1">
      <c r="A76" s="1"/>
      <c r="B76" s="1"/>
      <c r="C76" s="1"/>
      <c r="D76" s="30">
        <f t="shared" si="7"/>
        <v>0.3188657407</v>
      </c>
      <c r="E76" s="50" t="s">
        <v>26</v>
      </c>
      <c r="F76" s="51" t="s">
        <v>19</v>
      </c>
      <c r="G76" s="52">
        <v>1.1574074074074073E-4</v>
      </c>
      <c r="H76" s="53"/>
      <c r="I76" s="1"/>
      <c r="R76" s="35"/>
    </row>
    <row r="77" ht="67.5" customHeight="1">
      <c r="A77" s="1"/>
      <c r="B77" s="1"/>
      <c r="C77" s="1"/>
      <c r="D77" s="30">
        <f t="shared" si="7"/>
        <v>0.3189814815</v>
      </c>
      <c r="E77" s="31" t="s">
        <v>80</v>
      </c>
      <c r="F77" s="32" t="s">
        <v>22</v>
      </c>
      <c r="G77" s="79">
        <v>0.002777777777777778</v>
      </c>
      <c r="H77" s="31" t="s">
        <v>81</v>
      </c>
      <c r="I77" s="1"/>
      <c r="R77" s="35"/>
    </row>
    <row r="78" ht="48.75" customHeight="1">
      <c r="A78" s="1"/>
      <c r="B78" s="1"/>
      <c r="C78" s="1"/>
      <c r="D78" s="30">
        <f t="shared" si="7"/>
        <v>0.3217592593</v>
      </c>
      <c r="E78" s="80" t="s">
        <v>82</v>
      </c>
      <c r="F78" s="81" t="s">
        <v>19</v>
      </c>
      <c r="G78" s="82">
        <v>6.944444444444445E-4</v>
      </c>
      <c r="H78" s="83" t="s">
        <v>83</v>
      </c>
      <c r="I78" s="1"/>
      <c r="R78" s="35"/>
    </row>
    <row r="79" ht="31.5" customHeight="1">
      <c r="A79" s="1"/>
      <c r="B79" s="1"/>
      <c r="C79" s="1"/>
      <c r="D79" s="30">
        <f t="shared" si="7"/>
        <v>0.3224537037</v>
      </c>
      <c r="E79" s="70" t="s">
        <v>60</v>
      </c>
      <c r="F79" s="71" t="s">
        <v>19</v>
      </c>
      <c r="G79" s="72">
        <v>6.944444444444445E-4</v>
      </c>
      <c r="H79" s="43" t="s">
        <v>84</v>
      </c>
      <c r="I79" s="1"/>
      <c r="R79" s="35"/>
    </row>
    <row r="80" ht="18.0" customHeight="1">
      <c r="A80" s="1"/>
      <c r="B80" s="1"/>
      <c r="C80" s="1"/>
      <c r="D80" s="30">
        <f t="shared" si="7"/>
        <v>0.3231481481</v>
      </c>
      <c r="E80" s="34" t="s">
        <v>36</v>
      </c>
      <c r="F80" s="36" t="s">
        <v>19</v>
      </c>
      <c r="G80" s="44">
        <v>1.1574074074074073E-4</v>
      </c>
      <c r="H80" s="34"/>
      <c r="I80" s="1"/>
      <c r="R80" s="35"/>
    </row>
    <row r="81" ht="48.0" customHeight="1">
      <c r="A81" s="1"/>
      <c r="B81" s="1"/>
      <c r="C81" s="1"/>
      <c r="D81" s="30">
        <f t="shared" si="7"/>
        <v>0.3232638889</v>
      </c>
      <c r="E81" s="31" t="s">
        <v>56</v>
      </c>
      <c r="F81" s="36" t="s">
        <v>22</v>
      </c>
      <c r="G81" s="44">
        <v>0.0020833333333333333</v>
      </c>
      <c r="H81" s="63" t="s">
        <v>85</v>
      </c>
      <c r="I81" s="1"/>
      <c r="R81" s="35"/>
    </row>
    <row r="82" ht="64.5" customHeight="1">
      <c r="A82" s="1"/>
      <c r="B82" s="1"/>
      <c r="C82" s="1"/>
      <c r="D82" s="30">
        <f t="shared" si="7"/>
        <v>0.3253472222</v>
      </c>
      <c r="E82" s="45" t="s">
        <v>86</v>
      </c>
      <c r="F82" s="36" t="s">
        <v>22</v>
      </c>
      <c r="G82" s="44">
        <v>0.005555555555555556</v>
      </c>
      <c r="H82" s="63"/>
      <c r="I82" s="1"/>
      <c r="R82" s="35"/>
    </row>
    <row r="83" ht="18.0" customHeight="1">
      <c r="A83" s="1"/>
      <c r="B83" s="1"/>
      <c r="C83" s="1"/>
      <c r="D83" s="30">
        <f t="shared" si="7"/>
        <v>0.3309027778</v>
      </c>
      <c r="E83" s="34" t="s">
        <v>36</v>
      </c>
      <c r="F83" s="36" t="s">
        <v>19</v>
      </c>
      <c r="G83" s="44">
        <v>1.1574074074074073E-4</v>
      </c>
      <c r="H83" s="63"/>
      <c r="I83" s="1"/>
      <c r="R83" s="35"/>
    </row>
    <row r="84" ht="54.0" customHeight="1">
      <c r="A84" s="1"/>
      <c r="B84" s="1"/>
      <c r="C84" s="1"/>
      <c r="D84" s="30">
        <f t="shared" si="7"/>
        <v>0.3310185185</v>
      </c>
      <c r="E84" s="31" t="s">
        <v>56</v>
      </c>
      <c r="F84" s="36" t="s">
        <v>19</v>
      </c>
      <c r="G84" s="44">
        <v>0.0020833333333333333</v>
      </c>
      <c r="H84" s="63" t="s">
        <v>87</v>
      </c>
      <c r="I84" s="1"/>
      <c r="R84" s="35"/>
    </row>
    <row r="85" ht="18.0" customHeight="1">
      <c r="A85" s="1"/>
      <c r="B85" s="1"/>
      <c r="C85" s="1"/>
      <c r="D85" s="30">
        <f t="shared" si="7"/>
        <v>0.3331018519</v>
      </c>
      <c r="E85" s="34" t="s">
        <v>36</v>
      </c>
      <c r="F85" s="36" t="s">
        <v>19</v>
      </c>
      <c r="G85" s="44">
        <v>1.1574074074074073E-4</v>
      </c>
      <c r="H85" s="63"/>
      <c r="I85" s="1"/>
      <c r="R85" s="35"/>
    </row>
    <row r="86" ht="18.0" customHeight="1">
      <c r="A86" s="1"/>
      <c r="B86" s="1"/>
      <c r="C86" s="1"/>
      <c r="D86" s="30">
        <f t="shared" si="7"/>
        <v>0.3332175926</v>
      </c>
      <c r="E86" s="50" t="s">
        <v>26</v>
      </c>
      <c r="F86" s="51" t="s">
        <v>19</v>
      </c>
      <c r="G86" s="52">
        <v>1.1574074074074073E-4</v>
      </c>
      <c r="H86" s="53"/>
      <c r="I86" s="1"/>
      <c r="R86" s="35"/>
    </row>
    <row r="87" ht="248.25" customHeight="1">
      <c r="A87" s="1"/>
      <c r="B87" s="1"/>
      <c r="C87" s="1"/>
      <c r="D87" s="30">
        <f t="shared" si="7"/>
        <v>0.3333333333</v>
      </c>
      <c r="E87" s="78" t="s">
        <v>88</v>
      </c>
      <c r="F87" s="36" t="s">
        <v>22</v>
      </c>
      <c r="G87" s="44">
        <v>0.010416666666666666</v>
      </c>
      <c r="H87" s="31" t="s">
        <v>89</v>
      </c>
      <c r="I87" s="1"/>
      <c r="R87" s="35"/>
    </row>
    <row r="88" ht="30.0" customHeight="1">
      <c r="A88" s="1"/>
      <c r="B88" s="1"/>
      <c r="C88" s="1"/>
      <c r="D88" s="30">
        <f t="shared" si="7"/>
        <v>0.34375</v>
      </c>
      <c r="E88" s="70" t="s">
        <v>58</v>
      </c>
      <c r="F88" s="84" t="s">
        <v>19</v>
      </c>
      <c r="G88" s="72">
        <v>6.944444444444445E-4</v>
      </c>
      <c r="H88" s="31" t="s">
        <v>90</v>
      </c>
      <c r="I88" s="1"/>
      <c r="R88" s="35"/>
    </row>
    <row r="89" ht="18.0" customHeight="1">
      <c r="A89" s="1"/>
      <c r="B89" s="1"/>
      <c r="C89" s="1"/>
      <c r="D89" s="30">
        <f t="shared" si="7"/>
        <v>0.3444444444</v>
      </c>
      <c r="E89" s="31" t="s">
        <v>36</v>
      </c>
      <c r="F89" s="36" t="s">
        <v>19</v>
      </c>
      <c r="G89" s="44">
        <v>1.1574074074074073E-4</v>
      </c>
      <c r="H89" s="85"/>
      <c r="I89" s="1"/>
      <c r="R89" s="35"/>
    </row>
    <row r="90" ht="45.0" customHeight="1">
      <c r="A90" s="1"/>
      <c r="B90" s="1"/>
      <c r="C90" s="1"/>
      <c r="D90" s="30">
        <f t="shared" si="7"/>
        <v>0.3445601852</v>
      </c>
      <c r="E90" s="31" t="s">
        <v>91</v>
      </c>
      <c r="F90" s="36" t="s">
        <v>22</v>
      </c>
      <c r="G90" s="44">
        <v>0.010416666666666666</v>
      </c>
      <c r="H90" s="31" t="s">
        <v>92</v>
      </c>
      <c r="I90" s="1"/>
      <c r="R90" s="35"/>
    </row>
    <row r="91" ht="18.0" customHeight="1">
      <c r="A91" s="1"/>
      <c r="B91" s="1"/>
      <c r="C91" s="1"/>
      <c r="D91" s="30">
        <f t="shared" si="7"/>
        <v>0.3549768519</v>
      </c>
      <c r="E91" s="86" t="s">
        <v>26</v>
      </c>
      <c r="F91" s="87" t="s">
        <v>19</v>
      </c>
      <c r="G91" s="88">
        <v>1.1574074074074073E-4</v>
      </c>
      <c r="H91" s="89"/>
      <c r="I91" s="1"/>
      <c r="R91" s="35"/>
    </row>
    <row r="92" ht="65.25" customHeight="1">
      <c r="A92" s="1"/>
      <c r="B92" s="1"/>
      <c r="C92" s="1"/>
      <c r="D92" s="30">
        <f t="shared" si="7"/>
        <v>0.3550925926</v>
      </c>
      <c r="E92" s="45" t="s">
        <v>68</v>
      </c>
      <c r="F92" s="36" t="s">
        <v>22</v>
      </c>
      <c r="G92" s="44">
        <v>0.009722222222222222</v>
      </c>
      <c r="H92" s="31"/>
      <c r="I92" s="1"/>
      <c r="R92" s="35"/>
    </row>
    <row r="93" ht="27.75" customHeight="1">
      <c r="A93" s="1"/>
      <c r="B93" s="1"/>
      <c r="C93" s="1"/>
      <c r="D93" s="30">
        <f t="shared" si="7"/>
        <v>0.3648148148</v>
      </c>
      <c r="E93" s="34" t="s">
        <v>93</v>
      </c>
      <c r="F93" s="32" t="s">
        <v>19</v>
      </c>
      <c r="G93" s="44">
        <v>6.944444444444445E-4</v>
      </c>
      <c r="H93" s="31" t="s">
        <v>94</v>
      </c>
      <c r="I93" s="1"/>
      <c r="R93" s="35"/>
    </row>
    <row r="94" ht="18.0" customHeight="1">
      <c r="A94" s="1"/>
      <c r="B94" s="1"/>
      <c r="C94" s="1"/>
      <c r="D94" s="30">
        <f t="shared" si="7"/>
        <v>0.3655092593</v>
      </c>
      <c r="E94" s="31" t="s">
        <v>36</v>
      </c>
      <c r="F94" s="36" t="s">
        <v>19</v>
      </c>
      <c r="G94" s="44">
        <v>1.1574074074074073E-4</v>
      </c>
      <c r="H94" s="85"/>
      <c r="I94" s="1"/>
      <c r="R94" s="35"/>
    </row>
    <row r="95" ht="50.25" customHeight="1">
      <c r="A95" s="1"/>
      <c r="B95" s="1"/>
      <c r="C95" s="1"/>
      <c r="D95" s="30">
        <f t="shared" si="7"/>
        <v>0.365625</v>
      </c>
      <c r="E95" s="31" t="s">
        <v>91</v>
      </c>
      <c r="F95" s="36" t="s">
        <v>22</v>
      </c>
      <c r="G95" s="44">
        <v>0.006944444444444444</v>
      </c>
      <c r="H95" s="31" t="s">
        <v>95</v>
      </c>
      <c r="I95" s="1"/>
      <c r="R95" s="35"/>
    </row>
    <row r="96" ht="18.0" customHeight="1">
      <c r="A96" s="1"/>
      <c r="B96" s="1"/>
      <c r="C96" s="1"/>
      <c r="D96" s="30">
        <f t="shared" si="7"/>
        <v>0.3725694444</v>
      </c>
      <c r="E96" s="86" t="s">
        <v>26</v>
      </c>
      <c r="F96" s="87" t="s">
        <v>19</v>
      </c>
      <c r="G96" s="88">
        <v>1.1574074074074073E-4</v>
      </c>
      <c r="H96" s="89"/>
      <c r="I96" s="1"/>
      <c r="R96" s="35"/>
    </row>
    <row r="97" ht="53.25" customHeight="1">
      <c r="A97" s="1"/>
      <c r="B97" s="1"/>
      <c r="C97" s="1"/>
      <c r="D97" s="30">
        <f t="shared" si="7"/>
        <v>0.3726851852</v>
      </c>
      <c r="E97" s="31" t="s">
        <v>96</v>
      </c>
      <c r="F97" s="36" t="s">
        <v>19</v>
      </c>
      <c r="G97" s="44">
        <v>0.0020833333333333333</v>
      </c>
      <c r="H97" s="31" t="s">
        <v>97</v>
      </c>
      <c r="I97" s="1"/>
      <c r="R97" s="35"/>
    </row>
    <row r="98" ht="18.0" customHeight="1">
      <c r="A98" s="1"/>
      <c r="B98" s="1"/>
      <c r="C98" s="1"/>
      <c r="D98" s="30">
        <f t="shared" si="7"/>
        <v>0.3747685185</v>
      </c>
      <c r="E98" s="31" t="s">
        <v>36</v>
      </c>
      <c r="F98" s="36" t="s">
        <v>19</v>
      </c>
      <c r="G98" s="44">
        <v>1.1574074074074073E-4</v>
      </c>
      <c r="H98" s="85"/>
      <c r="I98" s="1"/>
      <c r="R98" s="35"/>
    </row>
    <row r="99" ht="20.25" customHeight="1">
      <c r="A99" s="1"/>
      <c r="B99" s="1"/>
      <c r="C99" s="1"/>
      <c r="D99" s="30">
        <f t="shared" si="7"/>
        <v>0.3748842593</v>
      </c>
      <c r="E99" s="90" t="s">
        <v>26</v>
      </c>
      <c r="F99" s="91" t="s">
        <v>19</v>
      </c>
      <c r="G99" s="92">
        <v>1.1574074074074073E-4</v>
      </c>
      <c r="H99" s="93"/>
      <c r="I99" s="1"/>
      <c r="R99" s="35"/>
    </row>
    <row r="100" ht="39.0" customHeight="1">
      <c r="A100" s="1"/>
      <c r="B100" s="1"/>
      <c r="C100" s="1"/>
      <c r="D100" s="30">
        <f t="shared" si="7"/>
        <v>0.375</v>
      </c>
      <c r="E100" s="94" t="s">
        <v>98</v>
      </c>
      <c r="F100" s="77" t="s">
        <v>19</v>
      </c>
      <c r="G100" s="56">
        <v>0.001388888888888889</v>
      </c>
      <c r="H100" s="95"/>
      <c r="I100" s="1"/>
      <c r="R100" s="35"/>
    </row>
    <row r="101" ht="19.5" customHeight="1">
      <c r="A101" s="1"/>
      <c r="B101" s="1"/>
      <c r="C101" s="1"/>
      <c r="D101" s="30">
        <f t="shared" si="7"/>
        <v>0.3763888889</v>
      </c>
      <c r="E101" s="90" t="s">
        <v>26</v>
      </c>
      <c r="F101" s="91" t="s">
        <v>19</v>
      </c>
      <c r="G101" s="92">
        <v>1.1574074074074073E-4</v>
      </c>
      <c r="H101" s="93"/>
      <c r="I101" s="1"/>
      <c r="R101" s="35"/>
    </row>
    <row r="102" ht="19.5" customHeight="1">
      <c r="A102" s="1"/>
      <c r="B102" s="1"/>
      <c r="C102" s="1"/>
      <c r="D102" s="30">
        <f t="shared" si="7"/>
        <v>0.3765046296</v>
      </c>
      <c r="E102" s="96" t="s">
        <v>99</v>
      </c>
      <c r="F102" s="97" t="s">
        <v>19</v>
      </c>
      <c r="G102" s="98">
        <v>1.1574074074074073E-4</v>
      </c>
      <c r="H102" s="99"/>
      <c r="I102" s="1"/>
      <c r="R102" s="35"/>
    </row>
    <row r="103" ht="19.5" customHeight="1">
      <c r="A103" s="1"/>
      <c r="B103" s="1"/>
      <c r="C103" s="1"/>
      <c r="D103" s="30">
        <f t="shared" si="7"/>
        <v>0.3766203704</v>
      </c>
      <c r="E103" s="31" t="s">
        <v>36</v>
      </c>
      <c r="F103" s="36" t="s">
        <v>19</v>
      </c>
      <c r="G103" s="44">
        <v>1.1574074074074073E-4</v>
      </c>
      <c r="H103" s="85"/>
      <c r="I103" s="1"/>
      <c r="R103" s="35"/>
    </row>
    <row r="104" ht="468.0" customHeight="1">
      <c r="A104" s="1"/>
      <c r="B104" s="1"/>
      <c r="C104" s="1"/>
      <c r="D104" s="30">
        <f t="shared" si="7"/>
        <v>0.3767361111</v>
      </c>
      <c r="E104" s="78" t="s">
        <v>100</v>
      </c>
      <c r="F104" s="100" t="s">
        <v>22</v>
      </c>
      <c r="G104" s="101">
        <v>0.006944444444444444</v>
      </c>
      <c r="H104" s="45" t="s">
        <v>101</v>
      </c>
      <c r="I104" s="1"/>
      <c r="R104" s="35" t="str">
        <f t="array" ref="R104">IFERROR(LOOKUP(10^6,1*MID(H104,MIN(FIND({0;1;2;3;4;5;6;7;8;9},H104&amp;"0123456789",FIND("Telp  :"," "&amp;H104&amp;" "))),{0;1;2;3;4;5;6;7;8;9})),"0")</f>
        <v>0</v>
      </c>
      <c r="S104" s="25" t="str">
        <f t="array" ref="S104">IFERROR(LOOKUP(10^6,1*MID(H104,MIN(FIND({0;1;2;3;4;5;6;7;8;9},H104&amp;"0123456789",FIND("WA  :"," "&amp;H104&amp;" "))),{0;1;2;3;4;5;6;7;8;9})),"0")</f>
        <v>0</v>
      </c>
      <c r="T104" s="25" t="str">
        <f t="array" ref="T104">IFERROR(LOOKUP(10^6,1*MID(H104,MIN(FIND({0;1;2;3;4;5;6;7;8;9},H104&amp;"0123456789",FIND("SMS  :"," "&amp;H104&amp;" "))),{0;1;2;3;4;5;6;7;8;9})),"0")</f>
        <v>0</v>
      </c>
      <c r="U104" s="25" t="str">
        <f t="array" ref="U104">IFERROR(LOOKUP(10^6,1*MID(H104,MIN(FIND({0;1;2;3;4;5;6;7;8;9},H104&amp;"0123456789",FIND("IG  :"," "&amp;H104&amp;" "))),{0;1;2;3;4;5;6;7;8;9})),"0")</f>
        <v>0</v>
      </c>
      <c r="V104" s="25" t="str">
        <f t="array" ref="V104">IFERROR(LOOKUP(10^6,1*MID(H104,MIN(FIND({0;1;2;3;4;5;6;7;8;9},H104&amp;"0123456789",FIND("Twitter  :"," "&amp;H104&amp;" "))),{0;1;2;3;4;5;6;7;8;9})),"0")</f>
        <v>0</v>
      </c>
      <c r="W104" s="25" t="str">
        <f t="array" ref="W104">IFERROR(LOOKUP(10^6,1*MID(H104,MIN(FIND({0;1;2;3;4;5;6;7;8;9},H104&amp;"0123456789",FIND("Youtube  :"," "&amp;H104&amp;" "))),{0;1;2;3;4;5;6;7;8;9})),"0")</f>
        <v>0</v>
      </c>
    </row>
    <row r="105" ht="19.5" customHeight="1">
      <c r="A105" s="1"/>
      <c r="B105" s="1"/>
      <c r="C105" s="1"/>
      <c r="D105" s="30">
        <f t="shared" si="7"/>
        <v>0.3836805556</v>
      </c>
      <c r="E105" s="90" t="s">
        <v>26</v>
      </c>
      <c r="F105" s="91" t="s">
        <v>19</v>
      </c>
      <c r="G105" s="92">
        <v>1.1574074074074073E-4</v>
      </c>
      <c r="H105" s="93"/>
      <c r="I105" s="1"/>
      <c r="R105" s="35"/>
    </row>
    <row r="106" ht="54.0" customHeight="1">
      <c r="A106" s="1"/>
      <c r="B106" s="1"/>
      <c r="C106" s="1"/>
      <c r="D106" s="30">
        <f t="shared" si="7"/>
        <v>0.3837962963</v>
      </c>
      <c r="E106" s="31" t="s">
        <v>102</v>
      </c>
      <c r="F106" s="36" t="s">
        <v>19</v>
      </c>
      <c r="G106" s="44">
        <v>0.0020833333333333333</v>
      </c>
      <c r="H106" s="31" t="s">
        <v>103</v>
      </c>
      <c r="I106" s="1"/>
      <c r="R106" s="35" t="str">
        <f t="array" ref="R106">IFERROR(LOOKUP(10^6,1*MID(H106,MIN(FIND({0;1;2;3;4;5;6;7;8;9},H106&amp;"0123456789",FIND("Telp  :"," "&amp;H106&amp;" "))),{0;1;2;3;4;5;6;7;8;9})),"0")</f>
        <v>0</v>
      </c>
      <c r="S106" s="25" t="str">
        <f t="array" ref="S106">IFERROR(LOOKUP(10^6,1*MID(H106,MIN(FIND({0;1;2;3;4;5;6;7;8;9},H106&amp;"0123456789",FIND("WA  :"," "&amp;H106&amp;" "))),{0;1;2;3;4;5;6;7;8;9})),"0")</f>
        <v>0</v>
      </c>
      <c r="T106" s="25" t="str">
        <f t="array" ref="T106">IFERROR(LOOKUP(10^6,1*MID(H106,MIN(FIND({0;1;2;3;4;5;6;7;8;9},H106&amp;"0123456789",FIND("SMS  :"," "&amp;H106&amp;" "))),{0;1;2;3;4;5;6;7;8;9})),"0")</f>
        <v>0</v>
      </c>
      <c r="U106" s="25" t="str">
        <f t="array" ref="U106">IFERROR(LOOKUP(10^6,1*MID(H106,MIN(FIND({0;1;2;3;4;5;6;7;8;9},H106&amp;"0123456789",FIND("IG  :"," "&amp;H106&amp;" "))),{0;1;2;3;4;5;6;7;8;9})),"0")</f>
        <v>0</v>
      </c>
      <c r="V106" s="25" t="str">
        <f t="array" ref="V106">IFERROR(LOOKUP(10^6,1*MID(H106,MIN(FIND({0;1;2;3;4;5;6;7;8;9},H106&amp;"0123456789",FIND("Twitter  :"," "&amp;H106&amp;" "))),{0;1;2;3;4;5;6;7;8;9})),"0")</f>
        <v>0</v>
      </c>
      <c r="W106" s="25" t="str">
        <f t="array" ref="W106">IFERROR(LOOKUP(10^6,1*MID(H106,MIN(FIND({0;1;2;3;4;5;6;7;8;9},H106&amp;"0123456789",FIND("Youtube  :"," "&amp;H106&amp;" "))),{0;1;2;3;4;5;6;7;8;9})),"0")</f>
        <v>0</v>
      </c>
    </row>
    <row r="107" ht="17.25" customHeight="1">
      <c r="A107" s="1"/>
      <c r="B107" s="1"/>
      <c r="C107" s="1"/>
      <c r="D107" s="30">
        <f t="shared" si="7"/>
        <v>0.3858796296</v>
      </c>
      <c r="E107" s="96" t="s">
        <v>99</v>
      </c>
      <c r="F107" s="97" t="s">
        <v>19</v>
      </c>
      <c r="G107" s="98">
        <v>1.1574074074074073E-4</v>
      </c>
      <c r="H107" s="99"/>
      <c r="I107" s="1"/>
      <c r="R107" s="35"/>
    </row>
    <row r="108" ht="15.75" customHeight="1">
      <c r="A108" s="1"/>
      <c r="B108" s="1"/>
      <c r="C108" s="1"/>
      <c r="D108" s="30">
        <f t="shared" si="7"/>
        <v>0.3859953704</v>
      </c>
      <c r="E108" s="31" t="s">
        <v>36</v>
      </c>
      <c r="F108" s="36" t="s">
        <v>19</v>
      </c>
      <c r="G108" s="44">
        <v>1.1574074074074073E-4</v>
      </c>
      <c r="H108" s="85"/>
      <c r="I108" s="1"/>
      <c r="R108" s="35"/>
    </row>
    <row r="109" ht="288.75" customHeight="1">
      <c r="A109" s="1"/>
      <c r="B109" s="1"/>
      <c r="C109" s="1"/>
      <c r="D109" s="30">
        <f t="shared" si="7"/>
        <v>0.3861111111</v>
      </c>
      <c r="E109" s="45" t="s">
        <v>104</v>
      </c>
      <c r="F109" s="100" t="s">
        <v>22</v>
      </c>
      <c r="G109" s="101">
        <v>0.006944444444444444</v>
      </c>
      <c r="H109" s="45" t="s">
        <v>105</v>
      </c>
      <c r="I109" s="1"/>
      <c r="R109" s="35"/>
    </row>
    <row r="110" ht="57.0" customHeight="1">
      <c r="A110" s="1"/>
      <c r="B110" s="1"/>
      <c r="C110" s="1"/>
      <c r="D110" s="30">
        <f t="shared" si="7"/>
        <v>0.3930555556</v>
      </c>
      <c r="E110" s="31" t="s">
        <v>102</v>
      </c>
      <c r="F110" s="36" t="s">
        <v>19</v>
      </c>
      <c r="G110" s="44">
        <v>0.0020833333333333333</v>
      </c>
      <c r="H110" s="31" t="s">
        <v>106</v>
      </c>
      <c r="I110" s="1"/>
      <c r="R110" s="35"/>
    </row>
    <row r="111" ht="31.5" customHeight="1">
      <c r="A111" s="1"/>
      <c r="B111" s="1"/>
      <c r="C111" s="1"/>
      <c r="D111" s="30">
        <f t="shared" si="7"/>
        <v>0.3951388889</v>
      </c>
      <c r="E111" s="70" t="s">
        <v>38</v>
      </c>
      <c r="F111" s="84" t="s">
        <v>19</v>
      </c>
      <c r="G111" s="72">
        <v>6.944444444444445E-4</v>
      </c>
      <c r="H111" s="31" t="s">
        <v>107</v>
      </c>
      <c r="I111" s="1"/>
      <c r="R111" s="35"/>
    </row>
    <row r="112" ht="21.0" customHeight="1">
      <c r="A112" s="1"/>
      <c r="B112" s="1"/>
      <c r="C112" s="1"/>
      <c r="D112" s="30">
        <f t="shared" si="7"/>
        <v>0.3958333333</v>
      </c>
      <c r="E112" s="34" t="s">
        <v>36</v>
      </c>
      <c r="F112" s="36" t="s">
        <v>19</v>
      </c>
      <c r="G112" s="44">
        <v>1.1574074074074073E-4</v>
      </c>
      <c r="H112" s="31"/>
      <c r="I112" s="1"/>
      <c r="R112" s="35"/>
    </row>
    <row r="113" ht="18.0" customHeight="1">
      <c r="A113" s="1"/>
      <c r="B113" s="1"/>
      <c r="C113" s="1"/>
      <c r="D113" s="30">
        <f t="shared" si="7"/>
        <v>0.3959490741</v>
      </c>
      <c r="E113" s="86" t="s">
        <v>26</v>
      </c>
      <c r="F113" s="87" t="s">
        <v>19</v>
      </c>
      <c r="G113" s="88">
        <v>1.1574074074074073E-4</v>
      </c>
      <c r="H113" s="89"/>
      <c r="I113" s="1"/>
      <c r="R113" s="35"/>
    </row>
    <row r="114" ht="18.0" customHeight="1">
      <c r="A114" s="1"/>
      <c r="B114" s="1"/>
      <c r="C114" s="1"/>
      <c r="D114" s="30">
        <f t="shared" si="7"/>
        <v>0.3960648148</v>
      </c>
      <c r="E114" s="96" t="s">
        <v>99</v>
      </c>
      <c r="F114" s="97" t="s">
        <v>19</v>
      </c>
      <c r="G114" s="98">
        <v>1.1574074074074073E-4</v>
      </c>
      <c r="H114" s="99"/>
      <c r="I114" s="1"/>
      <c r="R114" s="35"/>
    </row>
    <row r="115" ht="286.5" customHeight="1">
      <c r="A115" s="1"/>
      <c r="B115" s="1"/>
      <c r="C115" s="1"/>
      <c r="D115" s="30">
        <f t="shared" si="7"/>
        <v>0.3961805556</v>
      </c>
      <c r="E115" s="45" t="s">
        <v>108</v>
      </c>
      <c r="F115" s="100" t="s">
        <v>22</v>
      </c>
      <c r="G115" s="101">
        <v>0.006944444444444444</v>
      </c>
      <c r="H115" s="45" t="s">
        <v>105</v>
      </c>
      <c r="I115" s="1"/>
      <c r="R115" s="35"/>
    </row>
    <row r="116" ht="21.0" customHeight="1">
      <c r="A116" s="1"/>
      <c r="B116" s="1"/>
      <c r="C116" s="1"/>
      <c r="D116" s="30">
        <f t="shared" si="7"/>
        <v>0.403125</v>
      </c>
      <c r="E116" s="102" t="s">
        <v>109</v>
      </c>
      <c r="F116" s="103" t="s">
        <v>19</v>
      </c>
      <c r="G116" s="104">
        <v>1.1574074074074073E-4</v>
      </c>
      <c r="H116" s="105"/>
      <c r="I116" s="1"/>
      <c r="R116" s="35"/>
    </row>
    <row r="117" ht="51.75" customHeight="1">
      <c r="A117" s="1"/>
      <c r="B117" s="1"/>
      <c r="C117" s="1"/>
      <c r="D117" s="30">
        <f t="shared" si="7"/>
        <v>0.4032407407</v>
      </c>
      <c r="E117" s="31" t="s">
        <v>102</v>
      </c>
      <c r="F117" s="36" t="s">
        <v>19</v>
      </c>
      <c r="G117" s="44">
        <v>0.0020833333333333333</v>
      </c>
      <c r="H117" s="31" t="s">
        <v>110</v>
      </c>
      <c r="I117" s="1"/>
      <c r="R117" s="35"/>
    </row>
    <row r="118" ht="35.25" customHeight="1">
      <c r="A118" s="1"/>
      <c r="B118" s="1"/>
      <c r="C118" s="1"/>
      <c r="D118" s="30">
        <f t="shared" si="7"/>
        <v>0.4053240741</v>
      </c>
      <c r="E118" s="106" t="s">
        <v>58</v>
      </c>
      <c r="F118" s="71" t="s">
        <v>19</v>
      </c>
      <c r="G118" s="107">
        <v>6.944444444444445E-4</v>
      </c>
      <c r="H118" s="63" t="s">
        <v>111</v>
      </c>
      <c r="I118" s="1"/>
      <c r="R118" s="35"/>
    </row>
    <row r="119" ht="19.5" customHeight="1">
      <c r="A119" s="1"/>
      <c r="B119" s="1"/>
      <c r="C119" s="1"/>
      <c r="D119" s="30">
        <f t="shared" si="7"/>
        <v>0.4060185185</v>
      </c>
      <c r="E119" s="96" t="s">
        <v>99</v>
      </c>
      <c r="F119" s="97" t="s">
        <v>19</v>
      </c>
      <c r="G119" s="98">
        <v>1.1574074074074073E-4</v>
      </c>
      <c r="H119" s="99"/>
      <c r="I119" s="1"/>
      <c r="R119" s="35"/>
    </row>
    <row r="120" ht="21.75" customHeight="1">
      <c r="A120" s="1"/>
      <c r="B120" s="1"/>
      <c r="C120" s="1"/>
      <c r="D120" s="30">
        <f t="shared" si="7"/>
        <v>0.4061342593</v>
      </c>
      <c r="E120" s="108" t="s">
        <v>26</v>
      </c>
      <c r="F120" s="109" t="s">
        <v>19</v>
      </c>
      <c r="G120" s="39">
        <v>1.1574074074074073E-4</v>
      </c>
      <c r="H120" s="40"/>
      <c r="I120" s="1"/>
      <c r="R120" s="35"/>
    </row>
    <row r="121" ht="17.25" customHeight="1">
      <c r="A121" s="1"/>
      <c r="B121" s="1"/>
      <c r="C121" s="1"/>
      <c r="D121" s="30">
        <f t="shared" si="7"/>
        <v>0.40625</v>
      </c>
      <c r="E121" s="102" t="s">
        <v>109</v>
      </c>
      <c r="F121" s="103" t="s">
        <v>19</v>
      </c>
      <c r="G121" s="104">
        <v>1.1574074074074073E-4</v>
      </c>
      <c r="H121" s="105"/>
      <c r="I121" s="1"/>
      <c r="R121" s="35"/>
    </row>
    <row r="122" ht="255.0" customHeight="1">
      <c r="A122" s="1"/>
      <c r="B122" s="1"/>
      <c r="C122" s="1"/>
      <c r="D122" s="30">
        <f t="shared" si="7"/>
        <v>0.4063657407</v>
      </c>
      <c r="E122" s="45" t="s">
        <v>112</v>
      </c>
      <c r="F122" s="100" t="s">
        <v>22</v>
      </c>
      <c r="G122" s="101">
        <v>0.00798611111111111</v>
      </c>
      <c r="H122" s="45" t="s">
        <v>113</v>
      </c>
      <c r="I122" s="1"/>
      <c r="R122" s="35"/>
    </row>
    <row r="123" ht="21.0" customHeight="1">
      <c r="A123" s="1"/>
      <c r="B123" s="1"/>
      <c r="C123" s="1"/>
      <c r="D123" s="30">
        <f t="shared" si="7"/>
        <v>0.4143518519</v>
      </c>
      <c r="E123" s="108" t="s">
        <v>26</v>
      </c>
      <c r="F123" s="109" t="s">
        <v>19</v>
      </c>
      <c r="G123" s="39">
        <v>1.1574074074074073E-4</v>
      </c>
      <c r="H123" s="40"/>
      <c r="I123" s="1"/>
      <c r="R123" s="35"/>
    </row>
    <row r="124" ht="55.5" customHeight="1">
      <c r="A124" s="1"/>
      <c r="B124" s="1"/>
      <c r="C124" s="1"/>
      <c r="D124" s="30">
        <f t="shared" si="7"/>
        <v>0.4144675926</v>
      </c>
      <c r="E124" s="31" t="s">
        <v>114</v>
      </c>
      <c r="F124" s="36" t="s">
        <v>19</v>
      </c>
      <c r="G124" s="44">
        <v>0.0020833333333333333</v>
      </c>
      <c r="H124" s="31" t="s">
        <v>115</v>
      </c>
      <c r="I124" s="1"/>
      <c r="R124" s="35"/>
    </row>
    <row r="125" ht="22.5" customHeight="1">
      <c r="A125" s="1"/>
      <c r="B125" s="1"/>
      <c r="C125" s="1"/>
      <c r="D125" s="30">
        <f t="shared" si="7"/>
        <v>0.4165509259</v>
      </c>
      <c r="E125" s="34" t="s">
        <v>36</v>
      </c>
      <c r="F125" s="36" t="s">
        <v>19</v>
      </c>
      <c r="G125" s="44">
        <v>1.1574074074074073E-4</v>
      </c>
      <c r="H125" s="34"/>
      <c r="I125" s="1"/>
      <c r="R125" s="35"/>
    </row>
    <row r="126" ht="51.0" customHeight="1">
      <c r="A126" s="1"/>
      <c r="B126" s="1"/>
      <c r="C126" s="1"/>
      <c r="D126" s="110"/>
      <c r="E126" s="111"/>
      <c r="F126" s="112"/>
      <c r="G126" s="113"/>
      <c r="H126" s="111"/>
      <c r="I126" s="1"/>
      <c r="R126" s="35"/>
    </row>
    <row r="127" ht="15.75" customHeight="1">
      <c r="A127" s="1"/>
      <c r="B127" s="1"/>
      <c r="C127" s="1"/>
      <c r="D127" s="114" t="s">
        <v>116</v>
      </c>
      <c r="E127" s="115"/>
      <c r="F127" s="115"/>
      <c r="G127" s="116" t="s">
        <v>117</v>
      </c>
      <c r="H127" s="115"/>
      <c r="I127" s="1"/>
      <c r="R127" s="35" t="str">
        <f t="shared" ref="R127:R164" si="20">IFERROR(LOOKUP(10^6,1*MID(H127,MIN(FIND({0;1;2;3;4;5;6;7;8;9},H127&amp;"0123456789",FIND("Telp  :"," "&amp;H127&amp;" "))),{0;1;2;3;4;5;6;7;8;9})),"0")</f>
        <v>0</v>
      </c>
      <c r="S127" s="25" t="str">
        <f t="shared" ref="S127:S164" si="21">IFERROR(LOOKUP(10^6,1*MID(H127,MIN(FIND({0;1;2;3;4;5;6;7;8;9},H127&amp;"0123456789",FIND("WA  :"," "&amp;H127&amp;" "))),{0;1;2;3;4;5;6;7;8;9})),"0")</f>
        <v>0</v>
      </c>
      <c r="T127" s="25" t="str">
        <f t="shared" ref="T127:T164" si="22">IFERROR(LOOKUP(10^6,1*MID(H127,MIN(FIND({0;1;2;3;4;5;6;7;8;9},H127&amp;"0123456789",FIND("SMS  :"," "&amp;H127&amp;" "))),{0;1;2;3;4;5;6;7;8;9})),"0")</f>
        <v>0</v>
      </c>
      <c r="U127" s="25" t="str">
        <f t="shared" ref="U127:U164" si="23">IFERROR(LOOKUP(10^6,1*MID(H127,MIN(FIND({0;1;2;3;4;5;6;7;8;9},H127&amp;"0123456789",FIND("IG  :"," "&amp;H127&amp;" "))),{0;1;2;3;4;5;6;7;8;9})),"0")</f>
        <v>0</v>
      </c>
      <c r="V127" s="25" t="str">
        <f t="shared" ref="V127:V164" si="24">IFERROR(LOOKUP(10^6,1*MID(H127,MIN(FIND({0;1;2;3;4;5;6;7;8;9},H127&amp;"0123456789",FIND("Twitter  :"," "&amp;H127&amp;" "))),{0;1;2;3;4;5;6;7;8;9})),"0")</f>
        <v>0</v>
      </c>
      <c r="W127" s="25" t="str">
        <f t="shared" ref="W127:W164" si="25">IFERROR(LOOKUP(10^6,1*MID(H127,MIN(FIND({0;1;2;3;4;5;6;7;8;9},H127&amp;"0123456789",FIND("Youtube  :"," "&amp;H127&amp;" "))),{0;1;2;3;4;5;6;7;8;9})),"0")</f>
        <v>0</v>
      </c>
    </row>
    <row r="128" ht="15.75" customHeight="1">
      <c r="A128" s="1"/>
      <c r="B128" s="1"/>
      <c r="C128" s="1"/>
      <c r="D128" s="114" t="s">
        <v>118</v>
      </c>
      <c r="E128" s="115" t="s">
        <v>119</v>
      </c>
      <c r="F128" s="115"/>
      <c r="G128" s="116"/>
      <c r="H128" s="115"/>
      <c r="I128" s="1"/>
      <c r="R128" s="35" t="str">
        <f t="shared" si="20"/>
        <v>0</v>
      </c>
      <c r="S128" s="25" t="str">
        <f t="shared" si="21"/>
        <v>0</v>
      </c>
      <c r="T128" s="25" t="str">
        <f t="shared" si="22"/>
        <v>0</v>
      </c>
      <c r="U128" s="25" t="str">
        <f t="shared" si="23"/>
        <v>0</v>
      </c>
      <c r="V128" s="25" t="str">
        <f t="shared" si="24"/>
        <v>0</v>
      </c>
      <c r="W128" s="25" t="str">
        <f t="shared" si="25"/>
        <v>0</v>
      </c>
    </row>
    <row r="129" ht="15.75" customHeight="1">
      <c r="A129" s="1"/>
      <c r="B129" s="1"/>
      <c r="C129" s="1"/>
      <c r="D129" s="114" t="s">
        <v>24</v>
      </c>
      <c r="E129" s="115" t="s">
        <v>120</v>
      </c>
      <c r="F129" s="115"/>
      <c r="G129" s="116"/>
      <c r="H129" s="115"/>
      <c r="I129" s="1"/>
      <c r="R129" s="35" t="str">
        <f t="shared" si="20"/>
        <v>0</v>
      </c>
      <c r="S129" s="25" t="str">
        <f t="shared" si="21"/>
        <v>0</v>
      </c>
      <c r="T129" s="25" t="str">
        <f t="shared" si="22"/>
        <v>0</v>
      </c>
      <c r="U129" s="25" t="str">
        <f t="shared" si="23"/>
        <v>0</v>
      </c>
      <c r="V129" s="25" t="str">
        <f t="shared" si="24"/>
        <v>0</v>
      </c>
      <c r="W129" s="25" t="str">
        <f t="shared" si="25"/>
        <v>0</v>
      </c>
    </row>
    <row r="130" ht="15.75" customHeight="1">
      <c r="A130" s="1"/>
      <c r="B130" s="1"/>
      <c r="C130" s="1"/>
      <c r="D130" s="114" t="s">
        <v>121</v>
      </c>
      <c r="E130" s="115" t="s">
        <v>120</v>
      </c>
      <c r="F130" s="115"/>
      <c r="G130" s="116"/>
      <c r="H130" s="115"/>
      <c r="I130" s="1"/>
      <c r="R130" s="35" t="str">
        <f t="shared" si="20"/>
        <v>0</v>
      </c>
      <c r="S130" s="25" t="str">
        <f t="shared" si="21"/>
        <v>0</v>
      </c>
      <c r="T130" s="25" t="str">
        <f t="shared" si="22"/>
        <v>0</v>
      </c>
      <c r="U130" s="25" t="str">
        <f t="shared" si="23"/>
        <v>0</v>
      </c>
      <c r="V130" s="25" t="str">
        <f t="shared" si="24"/>
        <v>0</v>
      </c>
      <c r="W130" s="25" t="str">
        <f t="shared" si="25"/>
        <v>0</v>
      </c>
    </row>
    <row r="131" ht="15.75" customHeight="1">
      <c r="A131" s="1"/>
      <c r="B131" s="1"/>
      <c r="C131" s="1"/>
      <c r="D131" s="114" t="s">
        <v>122</v>
      </c>
      <c r="E131" s="115" t="s">
        <v>120</v>
      </c>
      <c r="F131" s="115"/>
      <c r="G131" s="116"/>
      <c r="H131" s="115"/>
      <c r="I131" s="1"/>
      <c r="R131" s="35" t="str">
        <f t="shared" si="20"/>
        <v>0</v>
      </c>
      <c r="S131" s="25" t="str">
        <f t="shared" si="21"/>
        <v>0</v>
      </c>
      <c r="T131" s="25" t="str">
        <f t="shared" si="22"/>
        <v>0</v>
      </c>
      <c r="U131" s="25" t="str">
        <f t="shared" si="23"/>
        <v>0</v>
      </c>
      <c r="V131" s="25" t="str">
        <f t="shared" si="24"/>
        <v>0</v>
      </c>
      <c r="W131" s="25" t="str">
        <f t="shared" si="25"/>
        <v>0</v>
      </c>
    </row>
    <row r="132" ht="15.75" customHeight="1">
      <c r="A132" s="1"/>
      <c r="B132" s="1"/>
      <c r="C132" s="1"/>
      <c r="D132" s="114" t="s">
        <v>123</v>
      </c>
      <c r="E132" s="115" t="s">
        <v>120</v>
      </c>
      <c r="F132" s="115"/>
      <c r="G132" s="116"/>
      <c r="H132" s="115"/>
      <c r="I132" s="1"/>
      <c r="R132" s="35" t="str">
        <f t="shared" si="20"/>
        <v>0</v>
      </c>
      <c r="S132" s="25" t="str">
        <f t="shared" si="21"/>
        <v>0</v>
      </c>
      <c r="T132" s="25" t="str">
        <f t="shared" si="22"/>
        <v>0</v>
      </c>
      <c r="U132" s="25" t="str">
        <f t="shared" si="23"/>
        <v>0</v>
      </c>
      <c r="V132" s="25" t="str">
        <f t="shared" si="24"/>
        <v>0</v>
      </c>
      <c r="W132" s="25" t="str">
        <f t="shared" si="25"/>
        <v>0</v>
      </c>
    </row>
    <row r="133" ht="15.75" customHeight="1">
      <c r="A133" s="1"/>
      <c r="B133" s="1"/>
      <c r="C133" s="1"/>
      <c r="D133" s="114" t="s">
        <v>124</v>
      </c>
      <c r="E133" s="115" t="s">
        <v>120</v>
      </c>
      <c r="F133" s="115"/>
      <c r="G133" s="116"/>
      <c r="H133" s="115"/>
      <c r="I133" s="1"/>
      <c r="R133" s="35" t="str">
        <f t="shared" si="20"/>
        <v>0</v>
      </c>
      <c r="S133" s="25" t="str">
        <f t="shared" si="21"/>
        <v>0</v>
      </c>
      <c r="T133" s="25" t="str">
        <f t="shared" si="22"/>
        <v>0</v>
      </c>
      <c r="U133" s="25" t="str">
        <f t="shared" si="23"/>
        <v>0</v>
      </c>
      <c r="V133" s="25" t="str">
        <f t="shared" si="24"/>
        <v>0</v>
      </c>
      <c r="W133" s="25" t="str">
        <f t="shared" si="25"/>
        <v>0</v>
      </c>
    </row>
    <row r="134" ht="15.75" customHeight="1">
      <c r="A134" s="1"/>
      <c r="B134" s="1"/>
      <c r="C134" s="1"/>
      <c r="D134" s="114"/>
      <c r="E134" s="115"/>
      <c r="F134" s="115"/>
      <c r="G134" s="116"/>
      <c r="H134" s="115"/>
      <c r="I134" s="1"/>
      <c r="R134" s="35" t="str">
        <f t="shared" si="20"/>
        <v>0</v>
      </c>
      <c r="S134" s="25" t="str">
        <f t="shared" si="21"/>
        <v>0</v>
      </c>
      <c r="T134" s="25" t="str">
        <f t="shared" si="22"/>
        <v>0</v>
      </c>
      <c r="U134" s="25" t="str">
        <f t="shared" si="23"/>
        <v>0</v>
      </c>
      <c r="V134" s="25" t="str">
        <f t="shared" si="24"/>
        <v>0</v>
      </c>
      <c r="W134" s="25" t="str">
        <f t="shared" si="25"/>
        <v>0</v>
      </c>
    </row>
    <row r="135" ht="15.75" customHeight="1">
      <c r="A135" s="1"/>
      <c r="B135" s="1"/>
      <c r="C135" s="1"/>
      <c r="D135" s="114"/>
      <c r="E135" s="115"/>
      <c r="F135" s="115"/>
      <c r="G135" s="116"/>
      <c r="H135" s="115"/>
      <c r="I135" s="1"/>
      <c r="R135" s="35" t="str">
        <f t="shared" si="20"/>
        <v>0</v>
      </c>
      <c r="S135" s="25" t="str">
        <f t="shared" si="21"/>
        <v>0</v>
      </c>
      <c r="T135" s="25" t="str">
        <f t="shared" si="22"/>
        <v>0</v>
      </c>
      <c r="U135" s="25" t="str">
        <f t="shared" si="23"/>
        <v>0</v>
      </c>
      <c r="V135" s="25" t="str">
        <f t="shared" si="24"/>
        <v>0</v>
      </c>
      <c r="W135" s="25" t="str">
        <f t="shared" si="25"/>
        <v>0</v>
      </c>
    </row>
    <row r="136" ht="15.75" customHeight="1">
      <c r="A136" s="1"/>
      <c r="B136" s="1"/>
      <c r="C136" s="1"/>
      <c r="D136" s="117" t="s">
        <v>125</v>
      </c>
      <c r="E136" s="118"/>
      <c r="F136" s="115"/>
      <c r="G136" s="116"/>
      <c r="H136" s="115"/>
      <c r="I136" s="1"/>
      <c r="R136" s="35" t="str">
        <f t="shared" si="20"/>
        <v>0</v>
      </c>
      <c r="S136" s="25" t="str">
        <f t="shared" si="21"/>
        <v>0</v>
      </c>
      <c r="T136" s="25" t="str">
        <f t="shared" si="22"/>
        <v>0</v>
      </c>
      <c r="U136" s="25" t="str">
        <f t="shared" si="23"/>
        <v>0</v>
      </c>
      <c r="V136" s="25" t="str">
        <f t="shared" si="24"/>
        <v>0</v>
      </c>
      <c r="W136" s="25" t="str">
        <f t="shared" si="25"/>
        <v>0</v>
      </c>
    </row>
    <row r="137" ht="15.75" customHeight="1">
      <c r="A137" s="1"/>
      <c r="B137" s="1"/>
      <c r="C137" s="1"/>
      <c r="D137" s="114"/>
      <c r="E137" s="115"/>
      <c r="F137" s="115"/>
      <c r="G137" s="116"/>
      <c r="H137" s="115"/>
      <c r="I137" s="1"/>
      <c r="R137" s="35" t="str">
        <f t="shared" si="20"/>
        <v>0</v>
      </c>
      <c r="S137" s="25" t="str">
        <f t="shared" si="21"/>
        <v>0</v>
      </c>
      <c r="T137" s="25" t="str">
        <f t="shared" si="22"/>
        <v>0</v>
      </c>
      <c r="U137" s="25" t="str">
        <f t="shared" si="23"/>
        <v>0</v>
      </c>
      <c r="V137" s="25" t="str">
        <f t="shared" si="24"/>
        <v>0</v>
      </c>
      <c r="W137" s="25" t="str">
        <f t="shared" si="25"/>
        <v>0</v>
      </c>
    </row>
    <row r="138" ht="15.75" customHeight="1">
      <c r="A138" s="1"/>
      <c r="B138" s="1"/>
      <c r="C138" s="1"/>
      <c r="D138" s="114"/>
      <c r="E138" s="115"/>
      <c r="F138" s="115"/>
      <c r="G138" s="116"/>
      <c r="H138" s="115"/>
      <c r="I138" s="1"/>
      <c r="R138" s="35" t="str">
        <f t="shared" si="20"/>
        <v>0</v>
      </c>
      <c r="S138" s="25" t="str">
        <f t="shared" si="21"/>
        <v>0</v>
      </c>
      <c r="T138" s="25" t="str">
        <f t="shared" si="22"/>
        <v>0</v>
      </c>
      <c r="U138" s="25" t="str">
        <f t="shared" si="23"/>
        <v>0</v>
      </c>
      <c r="V138" s="25" t="str">
        <f t="shared" si="24"/>
        <v>0</v>
      </c>
      <c r="W138" s="25" t="str">
        <f t="shared" si="25"/>
        <v>0</v>
      </c>
    </row>
    <row r="139" ht="15.75" customHeight="1">
      <c r="A139" s="1"/>
      <c r="B139" s="1"/>
      <c r="C139" s="1"/>
      <c r="D139" s="114"/>
      <c r="E139" s="115"/>
      <c r="F139" s="115"/>
      <c r="G139" s="116"/>
      <c r="H139" s="115"/>
      <c r="I139" s="1"/>
      <c r="R139" s="35" t="str">
        <f t="shared" si="20"/>
        <v>0</v>
      </c>
      <c r="S139" s="25" t="str">
        <f t="shared" si="21"/>
        <v>0</v>
      </c>
      <c r="T139" s="25" t="str">
        <f t="shared" si="22"/>
        <v>0</v>
      </c>
      <c r="U139" s="25" t="str">
        <f t="shared" si="23"/>
        <v>0</v>
      </c>
      <c r="V139" s="25" t="str">
        <f t="shared" si="24"/>
        <v>0</v>
      </c>
      <c r="W139" s="25" t="str">
        <f t="shared" si="25"/>
        <v>0</v>
      </c>
    </row>
    <row r="140" ht="15.75" customHeight="1">
      <c r="A140" s="1"/>
      <c r="B140" s="1"/>
      <c r="C140" s="1"/>
      <c r="D140" s="114" t="s">
        <v>126</v>
      </c>
      <c r="E140" s="115"/>
      <c r="F140" s="115" t="s">
        <v>122</v>
      </c>
      <c r="G140" s="116"/>
      <c r="H140" s="115" t="s">
        <v>124</v>
      </c>
      <c r="I140" s="1"/>
      <c r="R140" s="35" t="str">
        <f t="shared" si="20"/>
        <v>0</v>
      </c>
      <c r="S140" s="25" t="str">
        <f t="shared" si="21"/>
        <v>0</v>
      </c>
      <c r="T140" s="25" t="str">
        <f t="shared" si="22"/>
        <v>0</v>
      </c>
      <c r="U140" s="25" t="str">
        <f t="shared" si="23"/>
        <v>0</v>
      </c>
      <c r="V140" s="25" t="str">
        <f t="shared" si="24"/>
        <v>0</v>
      </c>
      <c r="W140" s="25" t="str">
        <f t="shared" si="25"/>
        <v>0</v>
      </c>
    </row>
    <row r="141" ht="15.75" customHeight="1">
      <c r="A141" s="1"/>
      <c r="B141" s="1"/>
      <c r="C141" s="1"/>
      <c r="D141" s="114"/>
      <c r="E141" s="115"/>
      <c r="F141" s="115"/>
      <c r="G141" s="116"/>
      <c r="H141" s="115"/>
      <c r="I141" s="1"/>
      <c r="R141" s="35" t="str">
        <f t="shared" si="20"/>
        <v>0</v>
      </c>
      <c r="S141" s="25" t="str">
        <f t="shared" si="21"/>
        <v>0</v>
      </c>
      <c r="T141" s="25" t="str">
        <f t="shared" si="22"/>
        <v>0</v>
      </c>
      <c r="U141" s="25" t="str">
        <f t="shared" si="23"/>
        <v>0</v>
      </c>
      <c r="V141" s="25" t="str">
        <f t="shared" si="24"/>
        <v>0</v>
      </c>
      <c r="W141" s="25" t="str">
        <f t="shared" si="25"/>
        <v>0</v>
      </c>
    </row>
    <row r="142" ht="15.75" customHeight="1">
      <c r="A142" s="1"/>
      <c r="B142" s="1"/>
      <c r="C142" s="1"/>
      <c r="D142" s="114"/>
      <c r="E142" s="115"/>
      <c r="F142" s="115"/>
      <c r="G142" s="116"/>
      <c r="H142" s="115"/>
      <c r="I142" s="1"/>
      <c r="R142" s="35" t="str">
        <f t="shared" si="20"/>
        <v>0</v>
      </c>
      <c r="S142" s="25" t="str">
        <f t="shared" si="21"/>
        <v>0</v>
      </c>
      <c r="T142" s="25" t="str">
        <f t="shared" si="22"/>
        <v>0</v>
      </c>
      <c r="U142" s="25" t="str">
        <f t="shared" si="23"/>
        <v>0</v>
      </c>
      <c r="V142" s="25" t="str">
        <f t="shared" si="24"/>
        <v>0</v>
      </c>
      <c r="W142" s="25" t="str">
        <f t="shared" si="25"/>
        <v>0</v>
      </c>
    </row>
    <row r="143" ht="15.75" customHeight="1">
      <c r="A143" s="1"/>
      <c r="B143" s="1"/>
      <c r="C143" s="1"/>
      <c r="D143" s="114" t="s">
        <v>127</v>
      </c>
      <c r="E143" s="115"/>
      <c r="F143" s="115" t="s">
        <v>128</v>
      </c>
      <c r="G143" s="116"/>
      <c r="H143" s="115" t="s">
        <v>129</v>
      </c>
      <c r="I143" s="1"/>
      <c r="R143" s="35" t="str">
        <f t="shared" si="20"/>
        <v>0</v>
      </c>
      <c r="S143" s="25" t="str">
        <f t="shared" si="21"/>
        <v>0</v>
      </c>
      <c r="T143" s="25" t="str">
        <f t="shared" si="22"/>
        <v>0</v>
      </c>
      <c r="U143" s="25" t="str">
        <f t="shared" si="23"/>
        <v>0</v>
      </c>
      <c r="V143" s="25" t="str">
        <f t="shared" si="24"/>
        <v>0</v>
      </c>
      <c r="W143" s="25" t="str">
        <f t="shared" si="25"/>
        <v>0</v>
      </c>
    </row>
    <row r="144" ht="15.75" customHeight="1">
      <c r="A144" s="1"/>
      <c r="B144" s="1"/>
      <c r="C144" s="1"/>
      <c r="D144" s="114"/>
      <c r="E144" s="115"/>
      <c r="F144" s="115"/>
      <c r="G144" s="116"/>
      <c r="H144" s="115"/>
      <c r="I144" s="1"/>
      <c r="R144" s="35" t="str">
        <f t="shared" si="20"/>
        <v>0</v>
      </c>
      <c r="S144" s="25" t="str">
        <f t="shared" si="21"/>
        <v>0</v>
      </c>
      <c r="T144" s="25" t="str">
        <f t="shared" si="22"/>
        <v>0</v>
      </c>
      <c r="U144" s="25" t="str">
        <f t="shared" si="23"/>
        <v>0</v>
      </c>
      <c r="V144" s="25" t="str">
        <f t="shared" si="24"/>
        <v>0</v>
      </c>
      <c r="W144" s="25" t="str">
        <f t="shared" si="25"/>
        <v>0</v>
      </c>
    </row>
    <row r="145" ht="15.75" customHeight="1">
      <c r="A145" s="1"/>
      <c r="B145" s="1"/>
      <c r="C145" s="1"/>
      <c r="D145" s="2"/>
      <c r="E145" s="1"/>
      <c r="F145" s="1"/>
      <c r="G145" s="3"/>
      <c r="H145" s="1"/>
      <c r="I145" s="1"/>
      <c r="R145" s="35" t="str">
        <f t="shared" si="20"/>
        <v>0</v>
      </c>
      <c r="S145" s="25" t="str">
        <f t="shared" si="21"/>
        <v>0</v>
      </c>
      <c r="T145" s="25" t="str">
        <f t="shared" si="22"/>
        <v>0</v>
      </c>
      <c r="U145" s="25" t="str">
        <f t="shared" si="23"/>
        <v>0</v>
      </c>
      <c r="V145" s="25" t="str">
        <f t="shared" si="24"/>
        <v>0</v>
      </c>
      <c r="W145" s="25" t="str">
        <f t="shared" si="25"/>
        <v>0</v>
      </c>
    </row>
    <row r="146" ht="15.75" customHeight="1">
      <c r="A146" s="1"/>
      <c r="B146" s="1"/>
      <c r="C146" s="1"/>
      <c r="D146" s="4"/>
      <c r="E146" s="5" t="s">
        <v>0</v>
      </c>
      <c r="F146" s="6"/>
      <c r="G146" s="6"/>
      <c r="H146" s="7"/>
      <c r="I146" s="1"/>
      <c r="R146" s="35" t="str">
        <f t="shared" si="20"/>
        <v>0</v>
      </c>
      <c r="S146" s="25" t="str">
        <f t="shared" si="21"/>
        <v>0</v>
      </c>
      <c r="T146" s="25" t="str">
        <f t="shared" si="22"/>
        <v>0</v>
      </c>
      <c r="U146" s="25" t="str">
        <f t="shared" si="23"/>
        <v>0</v>
      </c>
      <c r="V146" s="25" t="str">
        <f t="shared" si="24"/>
        <v>0</v>
      </c>
      <c r="W146" s="25" t="str">
        <f t="shared" si="25"/>
        <v>0</v>
      </c>
    </row>
    <row r="147" ht="15.75" customHeight="1">
      <c r="A147" s="1"/>
      <c r="B147" s="1"/>
      <c r="C147" s="1"/>
      <c r="D147" s="8"/>
      <c r="E147" s="9"/>
      <c r="H147" s="10"/>
      <c r="I147" s="1"/>
      <c r="R147" s="35" t="str">
        <f t="shared" si="20"/>
        <v>0</v>
      </c>
      <c r="S147" s="25" t="str">
        <f t="shared" si="21"/>
        <v>0</v>
      </c>
      <c r="T147" s="25" t="str">
        <f t="shared" si="22"/>
        <v>0</v>
      </c>
      <c r="U147" s="25" t="str">
        <f t="shared" si="23"/>
        <v>0</v>
      </c>
      <c r="V147" s="25" t="str">
        <f t="shared" si="24"/>
        <v>0</v>
      </c>
      <c r="W147" s="25" t="str">
        <f t="shared" si="25"/>
        <v>0</v>
      </c>
    </row>
    <row r="148" ht="15.75" customHeight="1">
      <c r="A148" s="1"/>
      <c r="B148" s="1"/>
      <c r="C148" s="1"/>
      <c r="D148" s="8"/>
      <c r="E148" s="9"/>
      <c r="H148" s="10"/>
      <c r="I148" s="1"/>
      <c r="R148" s="35" t="str">
        <f t="shared" si="20"/>
        <v>0</v>
      </c>
      <c r="S148" s="25" t="str">
        <f t="shared" si="21"/>
        <v>0</v>
      </c>
      <c r="T148" s="25" t="str">
        <f t="shared" si="22"/>
        <v>0</v>
      </c>
      <c r="U148" s="25" t="str">
        <f t="shared" si="23"/>
        <v>0</v>
      </c>
      <c r="V148" s="25" t="str">
        <f t="shared" si="24"/>
        <v>0</v>
      </c>
      <c r="W148" s="25" t="str">
        <f t="shared" si="25"/>
        <v>0</v>
      </c>
    </row>
    <row r="149" ht="15.75" customHeight="1">
      <c r="A149" s="1"/>
      <c r="B149" s="1"/>
      <c r="C149" s="1"/>
      <c r="D149" s="8"/>
      <c r="E149" s="9"/>
      <c r="H149" s="10"/>
      <c r="I149" s="1"/>
      <c r="R149" s="35" t="str">
        <f t="shared" si="20"/>
        <v>0</v>
      </c>
      <c r="S149" s="25" t="str">
        <f t="shared" si="21"/>
        <v>0</v>
      </c>
      <c r="T149" s="25" t="str">
        <f t="shared" si="22"/>
        <v>0</v>
      </c>
      <c r="U149" s="25" t="str">
        <f t="shared" si="23"/>
        <v>0</v>
      </c>
      <c r="V149" s="25" t="str">
        <f t="shared" si="24"/>
        <v>0</v>
      </c>
      <c r="W149" s="25" t="str">
        <f t="shared" si="25"/>
        <v>0</v>
      </c>
    </row>
    <row r="150" ht="15.75" customHeight="1">
      <c r="A150" s="1"/>
      <c r="B150" s="1"/>
      <c r="C150" s="1"/>
      <c r="D150" s="11"/>
      <c r="E150" s="12"/>
      <c r="F150" s="13"/>
      <c r="G150" s="13"/>
      <c r="H150" s="14"/>
      <c r="I150" s="1"/>
      <c r="R150" s="35" t="str">
        <f t="shared" si="20"/>
        <v>0</v>
      </c>
      <c r="S150" s="25" t="str">
        <f t="shared" si="21"/>
        <v>0</v>
      </c>
      <c r="T150" s="25" t="str">
        <f t="shared" si="22"/>
        <v>0</v>
      </c>
      <c r="U150" s="25" t="str">
        <f t="shared" si="23"/>
        <v>0</v>
      </c>
      <c r="V150" s="25" t="str">
        <f t="shared" si="24"/>
        <v>0</v>
      </c>
      <c r="W150" s="25" t="str">
        <f t="shared" si="25"/>
        <v>0</v>
      </c>
    </row>
    <row r="151" ht="15.75" customHeight="1">
      <c r="A151" s="1"/>
      <c r="B151" s="1"/>
      <c r="C151" s="1"/>
      <c r="D151" s="2"/>
      <c r="E151" s="1"/>
      <c r="F151" s="1"/>
      <c r="G151" s="3"/>
      <c r="H151" s="1"/>
      <c r="I151" s="1"/>
      <c r="R151" s="35" t="str">
        <f t="shared" si="20"/>
        <v>0</v>
      </c>
      <c r="S151" s="25" t="str">
        <f t="shared" si="21"/>
        <v>0</v>
      </c>
      <c r="T151" s="25" t="str">
        <f t="shared" si="22"/>
        <v>0</v>
      </c>
      <c r="U151" s="25" t="str">
        <f t="shared" si="23"/>
        <v>0</v>
      </c>
      <c r="V151" s="25" t="str">
        <f t="shared" si="24"/>
        <v>0</v>
      </c>
      <c r="W151" s="25" t="str">
        <f t="shared" si="25"/>
        <v>0</v>
      </c>
    </row>
    <row r="152" ht="15.75" customHeight="1">
      <c r="A152" s="1"/>
      <c r="B152" s="1"/>
      <c r="C152" s="1"/>
      <c r="D152" s="15" t="s">
        <v>130</v>
      </c>
      <c r="E152" s="6"/>
      <c r="F152" s="6"/>
      <c r="G152" s="6"/>
      <c r="H152" s="7"/>
      <c r="I152" s="1"/>
      <c r="R152" s="35" t="str">
        <f t="shared" si="20"/>
        <v>0</v>
      </c>
      <c r="S152" s="25" t="str">
        <f t="shared" si="21"/>
        <v>0</v>
      </c>
      <c r="T152" s="25" t="str">
        <f t="shared" si="22"/>
        <v>0</v>
      </c>
      <c r="U152" s="25" t="str">
        <f t="shared" si="23"/>
        <v>0</v>
      </c>
      <c r="V152" s="25" t="str">
        <f t="shared" si="24"/>
        <v>0</v>
      </c>
      <c r="W152" s="25" t="str">
        <f t="shared" si="25"/>
        <v>0</v>
      </c>
    </row>
    <row r="153" ht="15.75" customHeight="1">
      <c r="A153" s="1"/>
      <c r="B153" s="1"/>
      <c r="C153" s="1"/>
      <c r="D153" s="16"/>
      <c r="H153" s="10"/>
      <c r="I153" s="1"/>
      <c r="R153" s="35" t="str">
        <f t="shared" si="20"/>
        <v>0</v>
      </c>
      <c r="S153" s="25" t="str">
        <f t="shared" si="21"/>
        <v>0</v>
      </c>
      <c r="T153" s="25" t="str">
        <f t="shared" si="22"/>
        <v>0</v>
      </c>
      <c r="U153" s="25" t="str">
        <f t="shared" si="23"/>
        <v>0</v>
      </c>
      <c r="V153" s="25" t="str">
        <f t="shared" si="24"/>
        <v>0</v>
      </c>
      <c r="W153" s="25" t="str">
        <f t="shared" si="25"/>
        <v>0</v>
      </c>
    </row>
    <row r="154" ht="15.75" customHeight="1">
      <c r="A154" s="1"/>
      <c r="B154" s="1"/>
      <c r="C154" s="1"/>
      <c r="D154" s="16"/>
      <c r="H154" s="10"/>
      <c r="I154" s="1"/>
      <c r="R154" s="35" t="str">
        <f t="shared" si="20"/>
        <v>0</v>
      </c>
      <c r="S154" s="25" t="str">
        <f t="shared" si="21"/>
        <v>0</v>
      </c>
      <c r="T154" s="25" t="str">
        <f t="shared" si="22"/>
        <v>0</v>
      </c>
      <c r="U154" s="25" t="str">
        <f t="shared" si="23"/>
        <v>0</v>
      </c>
      <c r="V154" s="25" t="str">
        <f t="shared" si="24"/>
        <v>0</v>
      </c>
      <c r="W154" s="25" t="str">
        <f t="shared" si="25"/>
        <v>0</v>
      </c>
    </row>
    <row r="155" ht="15.75" customHeight="1">
      <c r="A155" s="1"/>
      <c r="B155" s="1"/>
      <c r="C155" s="1"/>
      <c r="D155" s="16"/>
      <c r="H155" s="10"/>
      <c r="I155" s="1"/>
      <c r="R155" s="35" t="str">
        <f t="shared" si="20"/>
        <v>0</v>
      </c>
      <c r="S155" s="25" t="str">
        <f t="shared" si="21"/>
        <v>0</v>
      </c>
      <c r="T155" s="25" t="str">
        <f t="shared" si="22"/>
        <v>0</v>
      </c>
      <c r="U155" s="25" t="str">
        <f t="shared" si="23"/>
        <v>0</v>
      </c>
      <c r="V155" s="25" t="str">
        <f t="shared" si="24"/>
        <v>0</v>
      </c>
      <c r="W155" s="25" t="str">
        <f t="shared" si="25"/>
        <v>0</v>
      </c>
    </row>
    <row r="156" ht="15.75" customHeight="1">
      <c r="A156" s="1"/>
      <c r="B156" s="1"/>
      <c r="C156" s="1"/>
      <c r="D156" s="16"/>
      <c r="H156" s="10"/>
      <c r="I156" s="1"/>
      <c r="R156" s="35" t="str">
        <f t="shared" si="20"/>
        <v>0</v>
      </c>
      <c r="S156" s="25" t="str">
        <f t="shared" si="21"/>
        <v>0</v>
      </c>
      <c r="T156" s="25" t="str">
        <f t="shared" si="22"/>
        <v>0</v>
      </c>
      <c r="U156" s="25" t="str">
        <f t="shared" si="23"/>
        <v>0</v>
      </c>
      <c r="V156" s="25" t="str">
        <f t="shared" si="24"/>
        <v>0</v>
      </c>
      <c r="W156" s="25" t="str">
        <f t="shared" si="25"/>
        <v>0</v>
      </c>
    </row>
    <row r="157" ht="15.75" customHeight="1">
      <c r="A157" s="1"/>
      <c r="B157" s="1"/>
      <c r="C157" s="1"/>
      <c r="D157" s="16"/>
      <c r="H157" s="10"/>
      <c r="I157" s="1"/>
      <c r="R157" s="35" t="str">
        <f t="shared" si="20"/>
        <v>0</v>
      </c>
      <c r="S157" s="25" t="str">
        <f t="shared" si="21"/>
        <v>0</v>
      </c>
      <c r="T157" s="25" t="str">
        <f t="shared" si="22"/>
        <v>0</v>
      </c>
      <c r="U157" s="25" t="str">
        <f t="shared" si="23"/>
        <v>0</v>
      </c>
      <c r="V157" s="25" t="str">
        <f t="shared" si="24"/>
        <v>0</v>
      </c>
      <c r="W157" s="25" t="str">
        <f t="shared" si="25"/>
        <v>0</v>
      </c>
    </row>
    <row r="158" ht="15.75" customHeight="1">
      <c r="A158" s="1"/>
      <c r="B158" s="1"/>
      <c r="C158" s="1"/>
      <c r="D158" s="16"/>
      <c r="H158" s="10"/>
      <c r="I158" s="1"/>
      <c r="R158" s="35" t="str">
        <f t="shared" si="20"/>
        <v>0</v>
      </c>
      <c r="S158" s="25" t="str">
        <f t="shared" si="21"/>
        <v>0</v>
      </c>
      <c r="T158" s="25" t="str">
        <f t="shared" si="22"/>
        <v>0</v>
      </c>
      <c r="U158" s="25" t="str">
        <f t="shared" si="23"/>
        <v>0</v>
      </c>
      <c r="V158" s="25" t="str">
        <f t="shared" si="24"/>
        <v>0</v>
      </c>
      <c r="W158" s="25" t="str">
        <f t="shared" si="25"/>
        <v>0</v>
      </c>
    </row>
    <row r="159" ht="37.5" customHeight="1">
      <c r="A159" s="1"/>
      <c r="B159" s="1"/>
      <c r="C159" s="1"/>
      <c r="D159" s="17"/>
      <c r="E159" s="13"/>
      <c r="F159" s="13"/>
      <c r="G159" s="13"/>
      <c r="H159" s="14"/>
      <c r="I159" s="1"/>
      <c r="R159" s="35" t="str">
        <f t="shared" si="20"/>
        <v>0</v>
      </c>
      <c r="S159" s="25" t="str">
        <f t="shared" si="21"/>
        <v>0</v>
      </c>
      <c r="T159" s="25" t="str">
        <f t="shared" si="22"/>
        <v>0</v>
      </c>
      <c r="U159" s="25" t="str">
        <f t="shared" si="23"/>
        <v>0</v>
      </c>
      <c r="V159" s="25" t="str">
        <f t="shared" si="24"/>
        <v>0</v>
      </c>
      <c r="W159" s="25" t="str">
        <f t="shared" si="25"/>
        <v>0</v>
      </c>
    </row>
    <row r="160" ht="15.75" customHeight="1">
      <c r="A160" s="1"/>
      <c r="B160" s="1"/>
      <c r="C160" s="1"/>
      <c r="D160" s="18" t="str">
        <f t="shared" ref="D160:D161" si="26">D16</f>
        <v>HARI : SENIN                                         TANGGAL  : 7                     BULAN : OKTOBER  2024</v>
      </c>
      <c r="E160" s="19"/>
      <c r="F160" s="19"/>
      <c r="G160" s="19"/>
      <c r="H160" s="20"/>
      <c r="I160" s="1"/>
      <c r="R160" s="35" t="str">
        <f t="shared" si="20"/>
        <v>0</v>
      </c>
      <c r="S160" s="25" t="str">
        <f t="shared" si="21"/>
        <v>0</v>
      </c>
      <c r="T160" s="25" t="str">
        <f t="shared" si="22"/>
        <v>0</v>
      </c>
      <c r="U160" s="25" t="str">
        <f t="shared" si="23"/>
        <v>0</v>
      </c>
      <c r="V160" s="25" t="str">
        <f t="shared" si="24"/>
        <v>0</v>
      </c>
      <c r="W160" s="25" t="str">
        <f t="shared" si="25"/>
        <v>0</v>
      </c>
    </row>
    <row r="161" ht="15.75" customHeight="1">
      <c r="A161" s="1"/>
      <c r="B161" s="1"/>
      <c r="C161" s="1"/>
      <c r="D161" s="119" t="str">
        <f t="shared" si="26"/>
        <v>4 RABIUL AKHIR 1445 H</v>
      </c>
      <c r="E161" s="19"/>
      <c r="F161" s="19"/>
      <c r="G161" s="19"/>
      <c r="H161" s="20"/>
      <c r="I161" s="1"/>
      <c r="R161" s="35" t="str">
        <f t="shared" si="20"/>
        <v>0</v>
      </c>
      <c r="S161" s="25" t="str">
        <f t="shared" si="21"/>
        <v>0</v>
      </c>
      <c r="T161" s="25" t="str">
        <f t="shared" si="22"/>
        <v>0</v>
      </c>
      <c r="U161" s="25" t="str">
        <f t="shared" si="23"/>
        <v>0</v>
      </c>
      <c r="V161" s="25" t="str">
        <f t="shared" si="24"/>
        <v>0</v>
      </c>
      <c r="W161" s="25" t="str">
        <f t="shared" si="25"/>
        <v>0</v>
      </c>
    </row>
    <row r="162" ht="15.75" customHeight="1">
      <c r="A162" s="1"/>
      <c r="B162" s="1"/>
      <c r="C162" s="1"/>
      <c r="D162" s="22" t="s">
        <v>131</v>
      </c>
      <c r="E162" s="120" t="s">
        <v>132</v>
      </c>
      <c r="F162" s="19"/>
      <c r="G162" s="20"/>
      <c r="H162" s="24" t="s">
        <v>6</v>
      </c>
      <c r="I162" s="1"/>
      <c r="R162" s="35" t="str">
        <f t="shared" si="20"/>
        <v>0</v>
      </c>
      <c r="S162" s="25" t="str">
        <f t="shared" si="21"/>
        <v>0</v>
      </c>
      <c r="T162" s="25" t="str">
        <f t="shared" si="22"/>
        <v>0</v>
      </c>
      <c r="U162" s="25" t="str">
        <f t="shared" si="23"/>
        <v>0</v>
      </c>
      <c r="V162" s="25" t="str">
        <f t="shared" si="24"/>
        <v>0</v>
      </c>
      <c r="W162" s="25" t="str">
        <f t="shared" si="25"/>
        <v>0</v>
      </c>
    </row>
    <row r="163" ht="15.75" customHeight="1">
      <c r="A163" s="1"/>
      <c r="B163" s="1"/>
      <c r="C163" s="1"/>
      <c r="D163" s="26"/>
      <c r="E163" s="27" t="s">
        <v>8</v>
      </c>
      <c r="F163" s="27" t="s">
        <v>9</v>
      </c>
      <c r="G163" s="28" t="s">
        <v>10</v>
      </c>
      <c r="H163" s="26"/>
      <c r="I163" s="1"/>
      <c r="R163" s="35" t="str">
        <f t="shared" si="20"/>
        <v>0</v>
      </c>
      <c r="S163" s="25" t="str">
        <f t="shared" si="21"/>
        <v>0</v>
      </c>
      <c r="T163" s="25" t="str">
        <f t="shared" si="22"/>
        <v>0</v>
      </c>
      <c r="U163" s="25" t="str">
        <f t="shared" si="23"/>
        <v>0</v>
      </c>
      <c r="V163" s="25" t="str">
        <f t="shared" si="24"/>
        <v>0</v>
      </c>
      <c r="W163" s="25" t="str">
        <f t="shared" si="25"/>
        <v>0</v>
      </c>
    </row>
    <row r="164" ht="16.5" customHeight="1">
      <c r="A164" s="1"/>
      <c r="B164" s="1"/>
      <c r="C164" s="1"/>
      <c r="D164" s="29" t="str">
        <f>D20</f>
        <v>HARI SENYUM SEDUNIA (WORLD SMILE DAY)</v>
      </c>
      <c r="E164" s="19"/>
      <c r="F164" s="19"/>
      <c r="G164" s="19"/>
      <c r="H164" s="20"/>
      <c r="I164" s="1"/>
      <c r="R164" s="35" t="str">
        <f t="shared" si="20"/>
        <v>0</v>
      </c>
      <c r="S164" s="25" t="str">
        <f t="shared" si="21"/>
        <v>0</v>
      </c>
      <c r="T164" s="25" t="str">
        <f t="shared" si="22"/>
        <v>0</v>
      </c>
      <c r="U164" s="25" t="str">
        <f t="shared" si="23"/>
        <v>0</v>
      </c>
      <c r="V164" s="25" t="str">
        <f t="shared" si="24"/>
        <v>0</v>
      </c>
      <c r="W164" s="25" t="str">
        <f t="shared" si="25"/>
        <v>0</v>
      </c>
    </row>
    <row r="165" ht="18.75" customHeight="1">
      <c r="C165" s="1"/>
      <c r="D165" s="30">
        <v>0.4166666666666667</v>
      </c>
      <c r="E165" s="121" t="s">
        <v>133</v>
      </c>
      <c r="F165" s="122" t="s">
        <v>19</v>
      </c>
      <c r="G165" s="88">
        <v>1.1574074074074073E-4</v>
      </c>
      <c r="H165" s="86"/>
      <c r="R165" s="35"/>
    </row>
    <row r="166" ht="20.25" customHeight="1">
      <c r="C166" s="1"/>
      <c r="D166" s="123">
        <f t="shared" ref="D166:D184" si="27">D165+G165</f>
        <v>0.4167824074</v>
      </c>
      <c r="E166" s="124" t="s">
        <v>134</v>
      </c>
      <c r="F166" s="42" t="s">
        <v>19</v>
      </c>
      <c r="G166" s="33">
        <v>0.0011689814814814816</v>
      </c>
      <c r="H166" s="125"/>
      <c r="R166" s="35"/>
    </row>
    <row r="167" ht="19.5" customHeight="1">
      <c r="C167" s="1"/>
      <c r="D167" s="123">
        <f t="shared" si="27"/>
        <v>0.4179513889</v>
      </c>
      <c r="E167" s="124" t="s">
        <v>135</v>
      </c>
      <c r="F167" s="42" t="s">
        <v>19</v>
      </c>
      <c r="G167" s="44">
        <v>6.944444444444445E-4</v>
      </c>
      <c r="H167" s="125"/>
      <c r="R167" s="35"/>
    </row>
    <row r="168" ht="21.75" customHeight="1">
      <c r="C168" s="1"/>
      <c r="D168" s="123">
        <f t="shared" si="27"/>
        <v>0.4186458333</v>
      </c>
      <c r="E168" s="126" t="s">
        <v>136</v>
      </c>
      <c r="F168" s="36" t="s">
        <v>19</v>
      </c>
      <c r="G168" s="44">
        <v>1.1574074074074073E-4</v>
      </c>
      <c r="H168" s="34"/>
      <c r="R168" s="35"/>
    </row>
    <row r="169" ht="206.25" customHeight="1">
      <c r="C169" s="1"/>
      <c r="D169" s="123">
        <f t="shared" si="27"/>
        <v>0.4187615741</v>
      </c>
      <c r="E169" s="127" t="s">
        <v>137</v>
      </c>
      <c r="F169" s="36" t="s">
        <v>22</v>
      </c>
      <c r="G169" s="44">
        <v>0.00832175925925926</v>
      </c>
      <c r="H169" s="31" t="s">
        <v>138</v>
      </c>
      <c r="R169" s="35"/>
    </row>
    <row r="170" ht="33.75" customHeight="1">
      <c r="C170" s="1"/>
      <c r="D170" s="123">
        <f t="shared" si="27"/>
        <v>0.4270833333</v>
      </c>
      <c r="E170" s="31" t="s">
        <v>58</v>
      </c>
      <c r="F170" s="36" t="s">
        <v>19</v>
      </c>
      <c r="G170" s="44">
        <v>6.944444444444445E-4</v>
      </c>
      <c r="H170" s="63" t="s">
        <v>139</v>
      </c>
      <c r="R170" s="35"/>
    </row>
    <row r="171" ht="24.75" customHeight="1">
      <c r="C171" s="1"/>
      <c r="D171" s="123">
        <f t="shared" si="27"/>
        <v>0.4277777778</v>
      </c>
      <c r="E171" s="34" t="s">
        <v>36</v>
      </c>
      <c r="F171" s="36" t="s">
        <v>19</v>
      </c>
      <c r="G171" s="44">
        <v>1.1574074074074075E-4</v>
      </c>
      <c r="H171" s="34"/>
      <c r="R171" s="35"/>
    </row>
    <row r="172" ht="51.0" customHeight="1">
      <c r="C172" s="1"/>
      <c r="D172" s="123">
        <f t="shared" si="27"/>
        <v>0.4278935185</v>
      </c>
      <c r="E172" s="31" t="s">
        <v>140</v>
      </c>
      <c r="F172" s="36" t="s">
        <v>19</v>
      </c>
      <c r="G172" s="79">
        <v>0.0020833333333333333</v>
      </c>
      <c r="H172" s="45" t="s">
        <v>141</v>
      </c>
      <c r="R172" s="35"/>
    </row>
    <row r="173" ht="25.5" customHeight="1">
      <c r="C173" s="1"/>
      <c r="D173" s="123">
        <f t="shared" si="27"/>
        <v>0.4299768519</v>
      </c>
      <c r="E173" s="128" t="s">
        <v>109</v>
      </c>
      <c r="F173" s="42" t="s">
        <v>19</v>
      </c>
      <c r="G173" s="33">
        <v>1.1574074074074075E-4</v>
      </c>
      <c r="H173" s="31"/>
      <c r="R173" s="35"/>
    </row>
    <row r="174" ht="21.75" customHeight="1">
      <c r="C174" s="1"/>
      <c r="D174" s="123">
        <f t="shared" si="27"/>
        <v>0.4300925926</v>
      </c>
      <c r="E174" s="129" t="s">
        <v>133</v>
      </c>
      <c r="F174" s="130" t="s">
        <v>19</v>
      </c>
      <c r="G174" s="52">
        <v>1.1574074074074075E-4</v>
      </c>
      <c r="H174" s="53"/>
      <c r="R174" s="35"/>
    </row>
    <row r="175" ht="51.0" customHeight="1">
      <c r="C175" s="1"/>
      <c r="D175" s="123">
        <f t="shared" si="27"/>
        <v>0.4302083333</v>
      </c>
      <c r="E175" s="68" t="s">
        <v>142</v>
      </c>
      <c r="F175" s="36" t="s">
        <v>143</v>
      </c>
      <c r="G175" s="79">
        <v>0.006944444444444444</v>
      </c>
      <c r="H175" s="63" t="s">
        <v>144</v>
      </c>
      <c r="R175" s="35"/>
    </row>
    <row r="176" ht="31.5" customHeight="1">
      <c r="C176" s="1"/>
      <c r="D176" s="123">
        <f t="shared" si="27"/>
        <v>0.4371527778</v>
      </c>
      <c r="E176" s="34" t="s">
        <v>93</v>
      </c>
      <c r="F176" s="32" t="s">
        <v>19</v>
      </c>
      <c r="G176" s="44">
        <v>6.944444444444445E-4</v>
      </c>
      <c r="H176" s="31" t="s">
        <v>61</v>
      </c>
      <c r="R176" s="35"/>
    </row>
    <row r="177" ht="25.5" customHeight="1">
      <c r="C177" s="1"/>
      <c r="D177" s="123">
        <f t="shared" si="27"/>
        <v>0.4378472222</v>
      </c>
      <c r="E177" s="128" t="s">
        <v>109</v>
      </c>
      <c r="F177" s="42" t="s">
        <v>19</v>
      </c>
      <c r="G177" s="33">
        <v>1.1574074074074075E-4</v>
      </c>
      <c r="H177" s="31"/>
      <c r="R177" s="35"/>
    </row>
    <row r="178" ht="51.0" customHeight="1">
      <c r="C178" s="1"/>
      <c r="D178" s="123">
        <f t="shared" si="27"/>
        <v>0.437962963</v>
      </c>
      <c r="E178" s="128" t="s">
        <v>145</v>
      </c>
      <c r="F178" s="36" t="s">
        <v>19</v>
      </c>
      <c r="G178" s="79">
        <v>0.006944444444444444</v>
      </c>
      <c r="H178" s="74" t="s">
        <v>146</v>
      </c>
      <c r="R178" s="35"/>
    </row>
    <row r="179" ht="15.75" customHeight="1">
      <c r="C179" s="1"/>
      <c r="D179" s="123">
        <f t="shared" si="27"/>
        <v>0.4449074074</v>
      </c>
      <c r="E179" s="121" t="s">
        <v>133</v>
      </c>
      <c r="F179" s="122" t="s">
        <v>19</v>
      </c>
      <c r="G179" s="88">
        <v>1.1574074074074075E-4</v>
      </c>
      <c r="H179" s="86"/>
      <c r="R179" s="35"/>
    </row>
    <row r="180" ht="51.0" customHeight="1">
      <c r="C180" s="1"/>
      <c r="D180" s="123">
        <f t="shared" si="27"/>
        <v>0.4450231481</v>
      </c>
      <c r="E180" s="31" t="s">
        <v>147</v>
      </c>
      <c r="F180" s="36" t="s">
        <v>22</v>
      </c>
      <c r="G180" s="79">
        <v>0.005555555555555556</v>
      </c>
      <c r="H180" s="63" t="s">
        <v>148</v>
      </c>
      <c r="R180" s="35"/>
    </row>
    <row r="181" ht="33.0" customHeight="1">
      <c r="C181" s="1"/>
      <c r="D181" s="123">
        <f t="shared" si="27"/>
        <v>0.4505787037</v>
      </c>
      <c r="E181" s="31" t="s">
        <v>38</v>
      </c>
      <c r="F181" s="36" t="s">
        <v>19</v>
      </c>
      <c r="G181" s="44">
        <v>6.944444444444445E-4</v>
      </c>
      <c r="H181" s="31" t="s">
        <v>149</v>
      </c>
      <c r="R181" s="35"/>
    </row>
    <row r="182" ht="30.0" customHeight="1">
      <c r="C182" s="1"/>
      <c r="D182" s="123">
        <f t="shared" si="27"/>
        <v>0.4512731481</v>
      </c>
      <c r="E182" s="34" t="s">
        <v>36</v>
      </c>
      <c r="F182" s="36" t="s">
        <v>19</v>
      </c>
      <c r="G182" s="44">
        <v>1.1574074074074075E-4</v>
      </c>
      <c r="H182" s="43"/>
      <c r="R182" s="35"/>
    </row>
    <row r="183" ht="63.0" customHeight="1">
      <c r="C183" s="1"/>
      <c r="D183" s="123">
        <f t="shared" si="27"/>
        <v>0.4513888889</v>
      </c>
      <c r="E183" s="68" t="s">
        <v>150</v>
      </c>
      <c r="F183" s="36" t="s">
        <v>22</v>
      </c>
      <c r="G183" s="79">
        <v>0.0038194444444444443</v>
      </c>
      <c r="H183" s="63" t="s">
        <v>151</v>
      </c>
      <c r="R183" s="35"/>
    </row>
    <row r="184" ht="54.75" customHeight="1">
      <c r="C184" s="1"/>
      <c r="D184" s="123">
        <f t="shared" si="27"/>
        <v>0.4552083333</v>
      </c>
      <c r="E184" s="128" t="s">
        <v>145</v>
      </c>
      <c r="F184" s="36" t="s">
        <v>19</v>
      </c>
      <c r="G184" s="79">
        <v>0.0020833333333333333</v>
      </c>
      <c r="H184" s="74" t="s">
        <v>152</v>
      </c>
      <c r="R184" s="35"/>
    </row>
    <row r="185" ht="213.75" customHeight="1">
      <c r="C185" s="1"/>
      <c r="D185" s="123">
        <v>0.0</v>
      </c>
      <c r="E185" s="76" t="s">
        <v>153</v>
      </c>
      <c r="F185" s="36" t="s">
        <v>19</v>
      </c>
      <c r="G185" s="44">
        <v>0.0</v>
      </c>
      <c r="H185" s="31" t="s">
        <v>154</v>
      </c>
      <c r="R185" s="35"/>
    </row>
    <row r="186" ht="38.25" customHeight="1">
      <c r="C186" s="1"/>
      <c r="D186" s="123">
        <f t="shared" ref="D186:D222" si="28">D185+G185</f>
        <v>0</v>
      </c>
      <c r="E186" s="131" t="s">
        <v>155</v>
      </c>
      <c r="F186" s="36" t="s">
        <v>46</v>
      </c>
      <c r="G186" s="44">
        <v>0.0</v>
      </c>
      <c r="H186" s="31" t="s">
        <v>156</v>
      </c>
      <c r="R186" s="35"/>
    </row>
    <row r="187" ht="51.0" customHeight="1">
      <c r="C187" s="1"/>
      <c r="D187" s="123">
        <f t="shared" si="28"/>
        <v>0</v>
      </c>
      <c r="E187" s="131" t="s">
        <v>157</v>
      </c>
      <c r="F187" s="32" t="s">
        <v>19</v>
      </c>
      <c r="G187" s="44">
        <v>0.0</v>
      </c>
      <c r="H187" s="31" t="s">
        <v>158</v>
      </c>
      <c r="R187" s="35"/>
    </row>
    <row r="188" ht="27.75" customHeight="1">
      <c r="C188" s="1"/>
      <c r="D188" s="123">
        <f t="shared" si="28"/>
        <v>0</v>
      </c>
      <c r="E188" s="43" t="s">
        <v>58</v>
      </c>
      <c r="F188" s="42" t="s">
        <v>19</v>
      </c>
      <c r="G188" s="33">
        <v>0.0</v>
      </c>
      <c r="H188" s="132" t="s">
        <v>159</v>
      </c>
      <c r="R188" s="35"/>
    </row>
    <row r="189" ht="26.25" customHeight="1">
      <c r="C189" s="1"/>
      <c r="D189" s="123">
        <f t="shared" si="28"/>
        <v>0</v>
      </c>
      <c r="E189" s="133" t="s">
        <v>36</v>
      </c>
      <c r="F189" s="36" t="s">
        <v>19</v>
      </c>
      <c r="G189" s="44">
        <v>0.0</v>
      </c>
      <c r="H189" s="34"/>
      <c r="R189" s="35"/>
    </row>
    <row r="190" ht="51.0" customHeight="1">
      <c r="C190" s="1"/>
      <c r="D190" s="123">
        <f t="shared" si="28"/>
        <v>0</v>
      </c>
      <c r="E190" s="76" t="s">
        <v>157</v>
      </c>
      <c r="F190" s="36" t="s">
        <v>19</v>
      </c>
      <c r="G190" s="44">
        <v>0.0</v>
      </c>
      <c r="H190" s="31" t="s">
        <v>160</v>
      </c>
      <c r="R190" s="35"/>
    </row>
    <row r="191" ht="15.75" customHeight="1">
      <c r="C191" s="1"/>
      <c r="D191" s="123">
        <f t="shared" si="28"/>
        <v>0</v>
      </c>
      <c r="E191" s="133" t="s">
        <v>36</v>
      </c>
      <c r="F191" s="36" t="s">
        <v>19</v>
      </c>
      <c r="G191" s="44">
        <v>0.0</v>
      </c>
      <c r="H191" s="34"/>
      <c r="R191" s="35"/>
    </row>
    <row r="192" ht="15.75" customHeight="1">
      <c r="C192" s="1"/>
      <c r="D192" s="123">
        <f t="shared" si="28"/>
        <v>0</v>
      </c>
      <c r="E192" s="121" t="s">
        <v>133</v>
      </c>
      <c r="F192" s="122" t="s">
        <v>19</v>
      </c>
      <c r="G192" s="88">
        <v>0.0</v>
      </c>
      <c r="H192" s="86"/>
      <c r="R192" s="35"/>
    </row>
    <row r="193" ht="40.5" customHeight="1">
      <c r="C193" s="1"/>
      <c r="D193" s="123">
        <f t="shared" si="28"/>
        <v>0</v>
      </c>
      <c r="E193" s="134" t="s">
        <v>161</v>
      </c>
      <c r="F193" s="36" t="s">
        <v>19</v>
      </c>
      <c r="G193" s="44">
        <v>0.0</v>
      </c>
      <c r="H193" s="69" t="s">
        <v>162</v>
      </c>
      <c r="R193" s="35"/>
    </row>
    <row r="194" ht="22.5" customHeight="1">
      <c r="C194" s="1"/>
      <c r="D194" s="123">
        <f t="shared" si="28"/>
        <v>0</v>
      </c>
      <c r="E194" s="34" t="s">
        <v>36</v>
      </c>
      <c r="F194" s="36" t="s">
        <v>19</v>
      </c>
      <c r="G194" s="44">
        <v>0.0</v>
      </c>
      <c r="H194" s="34"/>
      <c r="R194" s="35"/>
    </row>
    <row r="195" ht="51.0" customHeight="1">
      <c r="C195" s="1"/>
      <c r="D195" s="123">
        <f t="shared" si="28"/>
        <v>0</v>
      </c>
      <c r="E195" s="131" t="s">
        <v>157</v>
      </c>
      <c r="F195" s="36" t="s">
        <v>19</v>
      </c>
      <c r="G195" s="44">
        <v>0.0</v>
      </c>
      <c r="H195" s="31" t="s">
        <v>163</v>
      </c>
      <c r="R195" s="35"/>
    </row>
    <row r="196" ht="38.25" customHeight="1">
      <c r="C196" s="1"/>
      <c r="D196" s="123">
        <f t="shared" si="28"/>
        <v>0</v>
      </c>
      <c r="E196" s="131" t="s">
        <v>155</v>
      </c>
      <c r="F196" s="36" t="s">
        <v>22</v>
      </c>
      <c r="G196" s="44">
        <v>0.0</v>
      </c>
      <c r="H196" s="31" t="s">
        <v>156</v>
      </c>
      <c r="R196" s="35"/>
    </row>
    <row r="197" ht="21.0" customHeight="1">
      <c r="C197" s="1"/>
      <c r="D197" s="123">
        <f t="shared" si="28"/>
        <v>0</v>
      </c>
      <c r="E197" s="121" t="s">
        <v>133</v>
      </c>
      <c r="F197" s="122" t="s">
        <v>19</v>
      </c>
      <c r="G197" s="88">
        <v>0.0</v>
      </c>
      <c r="H197" s="86"/>
      <c r="R197" s="35"/>
    </row>
    <row r="198" ht="51.0" customHeight="1">
      <c r="C198" s="1"/>
      <c r="D198" s="123">
        <f t="shared" si="28"/>
        <v>0</v>
      </c>
      <c r="E198" s="131" t="s">
        <v>157</v>
      </c>
      <c r="F198" s="36" t="s">
        <v>19</v>
      </c>
      <c r="G198" s="44">
        <v>0.0</v>
      </c>
      <c r="H198" s="31" t="s">
        <v>164</v>
      </c>
      <c r="R198" s="35"/>
    </row>
    <row r="199" ht="25.5" customHeight="1">
      <c r="C199" s="1"/>
      <c r="D199" s="123">
        <f t="shared" si="28"/>
        <v>0</v>
      </c>
      <c r="E199" s="43" t="s">
        <v>60</v>
      </c>
      <c r="F199" s="42" t="s">
        <v>19</v>
      </c>
      <c r="G199" s="44">
        <v>0.0</v>
      </c>
      <c r="H199" s="31" t="s">
        <v>84</v>
      </c>
      <c r="R199" s="35"/>
    </row>
    <row r="200" ht="22.5" customHeight="1">
      <c r="C200" s="1"/>
      <c r="D200" s="123">
        <f t="shared" si="28"/>
        <v>0</v>
      </c>
      <c r="E200" s="133" t="s">
        <v>36</v>
      </c>
      <c r="F200" s="36" t="s">
        <v>19</v>
      </c>
      <c r="G200" s="44">
        <v>0.0</v>
      </c>
      <c r="H200" s="31"/>
      <c r="R200" s="35"/>
    </row>
    <row r="201" ht="51.0" customHeight="1">
      <c r="C201" s="1"/>
      <c r="D201" s="123">
        <f t="shared" si="28"/>
        <v>0</v>
      </c>
      <c r="E201" s="131" t="s">
        <v>157</v>
      </c>
      <c r="F201" s="36" t="s">
        <v>19</v>
      </c>
      <c r="G201" s="44">
        <v>0.0</v>
      </c>
      <c r="H201" s="31" t="s">
        <v>165</v>
      </c>
      <c r="R201" s="35"/>
    </row>
    <row r="202" ht="15.75" customHeight="1">
      <c r="C202" s="1"/>
      <c r="D202" s="123">
        <f t="shared" si="28"/>
        <v>0</v>
      </c>
      <c r="E202" s="121" t="s">
        <v>133</v>
      </c>
      <c r="F202" s="122" t="s">
        <v>19</v>
      </c>
      <c r="G202" s="88">
        <v>0.0</v>
      </c>
      <c r="H202" s="86"/>
      <c r="R202" s="35"/>
    </row>
    <row r="203" ht="43.5" customHeight="1">
      <c r="C203" s="1"/>
      <c r="D203" s="123">
        <f t="shared" si="28"/>
        <v>0</v>
      </c>
      <c r="E203" s="131" t="s">
        <v>155</v>
      </c>
      <c r="F203" s="36" t="s">
        <v>22</v>
      </c>
      <c r="G203" s="44">
        <v>0.0</v>
      </c>
      <c r="H203" s="31" t="s">
        <v>156</v>
      </c>
      <c r="R203" s="35"/>
    </row>
    <row r="204" ht="54.75" customHeight="1">
      <c r="C204" s="1"/>
      <c r="D204" s="123">
        <f t="shared" si="28"/>
        <v>0</v>
      </c>
      <c r="E204" s="131" t="s">
        <v>157</v>
      </c>
      <c r="F204" s="36" t="s">
        <v>19</v>
      </c>
      <c r="G204" s="44">
        <v>0.0</v>
      </c>
      <c r="H204" s="31" t="s">
        <v>166</v>
      </c>
      <c r="R204" s="35"/>
    </row>
    <row r="205" ht="25.5" customHeight="1">
      <c r="C205" s="1"/>
      <c r="D205" s="123">
        <f t="shared" si="28"/>
        <v>0</v>
      </c>
      <c r="E205" s="43" t="s">
        <v>60</v>
      </c>
      <c r="F205" s="42" t="s">
        <v>19</v>
      </c>
      <c r="G205" s="44">
        <v>0.0</v>
      </c>
      <c r="H205" s="31" t="s">
        <v>94</v>
      </c>
      <c r="R205" s="35"/>
    </row>
    <row r="206" ht="18.75" customHeight="1">
      <c r="C206" s="1"/>
      <c r="D206" s="123">
        <f t="shared" si="28"/>
        <v>0</v>
      </c>
      <c r="E206" s="133" t="s">
        <v>36</v>
      </c>
      <c r="F206" s="36" t="s">
        <v>19</v>
      </c>
      <c r="G206" s="44">
        <v>0.0</v>
      </c>
      <c r="H206" s="43"/>
      <c r="R206" s="35"/>
    </row>
    <row r="207" ht="18.75" customHeight="1">
      <c r="C207" s="1"/>
      <c r="D207" s="123">
        <f t="shared" si="28"/>
        <v>0</v>
      </c>
      <c r="E207" s="121" t="s">
        <v>133</v>
      </c>
      <c r="F207" s="122" t="s">
        <v>19</v>
      </c>
      <c r="G207" s="88">
        <v>0.0</v>
      </c>
      <c r="H207" s="86"/>
      <c r="R207" s="35"/>
    </row>
    <row r="208" ht="51.0" customHeight="1">
      <c r="C208" s="1"/>
      <c r="D208" s="123">
        <f t="shared" si="28"/>
        <v>0</v>
      </c>
      <c r="E208" s="131" t="s">
        <v>157</v>
      </c>
      <c r="F208" s="36" t="s">
        <v>19</v>
      </c>
      <c r="G208" s="44">
        <v>0.0</v>
      </c>
      <c r="H208" s="31" t="s">
        <v>167</v>
      </c>
      <c r="R208" s="35"/>
    </row>
    <row r="209" ht="38.25" customHeight="1">
      <c r="C209" s="1"/>
      <c r="D209" s="123">
        <f t="shared" si="28"/>
        <v>0</v>
      </c>
      <c r="E209" s="131" t="s">
        <v>168</v>
      </c>
      <c r="F209" s="36" t="s">
        <v>22</v>
      </c>
      <c r="G209" s="44">
        <v>0.0</v>
      </c>
      <c r="H209" s="31" t="s">
        <v>156</v>
      </c>
      <c r="R209" s="35"/>
    </row>
    <row r="210" ht="51.0" customHeight="1">
      <c r="C210" s="1"/>
      <c r="D210" s="123">
        <f t="shared" si="28"/>
        <v>0</v>
      </c>
      <c r="E210" s="76" t="s">
        <v>169</v>
      </c>
      <c r="F210" s="36" t="s">
        <v>19</v>
      </c>
      <c r="G210" s="44">
        <v>0.0</v>
      </c>
      <c r="H210" s="31" t="s">
        <v>170</v>
      </c>
      <c r="R210" s="35"/>
    </row>
    <row r="211" ht="24.0" customHeight="1">
      <c r="C211" s="1"/>
      <c r="D211" s="123">
        <f t="shared" si="28"/>
        <v>0</v>
      </c>
      <c r="E211" s="133" t="s">
        <v>36</v>
      </c>
      <c r="F211" s="36" t="s">
        <v>19</v>
      </c>
      <c r="G211" s="44">
        <v>0.0</v>
      </c>
      <c r="H211" s="31"/>
      <c r="R211" s="35"/>
    </row>
    <row r="212" ht="51.0" customHeight="1">
      <c r="C212" s="1"/>
      <c r="D212" s="123">
        <f t="shared" si="28"/>
        <v>0</v>
      </c>
      <c r="E212" s="131" t="s">
        <v>157</v>
      </c>
      <c r="F212" s="36" t="s">
        <v>19</v>
      </c>
      <c r="G212" s="44">
        <v>0.0</v>
      </c>
      <c r="H212" s="31" t="s">
        <v>171</v>
      </c>
      <c r="R212" s="35"/>
    </row>
    <row r="213" ht="15.75" customHeight="1">
      <c r="C213" s="1"/>
      <c r="D213" s="123">
        <f t="shared" si="28"/>
        <v>0</v>
      </c>
      <c r="E213" s="121" t="s">
        <v>133</v>
      </c>
      <c r="F213" s="122" t="s">
        <v>19</v>
      </c>
      <c r="G213" s="88">
        <v>0.0</v>
      </c>
      <c r="H213" s="86"/>
      <c r="R213" s="35"/>
    </row>
    <row r="214" ht="38.25" customHeight="1">
      <c r="C214" s="1"/>
      <c r="D214" s="123">
        <f t="shared" si="28"/>
        <v>0</v>
      </c>
      <c r="E214" s="135" t="s">
        <v>161</v>
      </c>
      <c r="F214" s="81" t="s">
        <v>19</v>
      </c>
      <c r="G214" s="82">
        <v>0.0</v>
      </c>
      <c r="H214" s="136" t="s">
        <v>172</v>
      </c>
      <c r="R214" s="35"/>
    </row>
    <row r="215" ht="21.0" customHeight="1">
      <c r="C215" s="1"/>
      <c r="D215" s="123">
        <f t="shared" si="28"/>
        <v>0</v>
      </c>
      <c r="E215" s="34" t="s">
        <v>36</v>
      </c>
      <c r="F215" s="36" t="s">
        <v>19</v>
      </c>
      <c r="G215" s="44">
        <v>0.0</v>
      </c>
      <c r="H215" s="34"/>
      <c r="R215" s="35"/>
    </row>
    <row r="216" ht="51.0" customHeight="1">
      <c r="C216" s="1"/>
      <c r="D216" s="123">
        <f t="shared" si="28"/>
        <v>0</v>
      </c>
      <c r="E216" s="76" t="s">
        <v>169</v>
      </c>
      <c r="F216" s="36" t="s">
        <v>19</v>
      </c>
      <c r="G216" s="44">
        <v>0.0</v>
      </c>
      <c r="H216" s="31" t="s">
        <v>173</v>
      </c>
      <c r="R216" s="35"/>
    </row>
    <row r="217" ht="30.75" customHeight="1">
      <c r="C217" s="1"/>
      <c r="D217" s="123">
        <f t="shared" si="28"/>
        <v>0</v>
      </c>
      <c r="E217" s="137" t="s">
        <v>174</v>
      </c>
      <c r="F217" s="42" t="s">
        <v>19</v>
      </c>
      <c r="G217" s="44">
        <v>0.0</v>
      </c>
      <c r="H217" s="43" t="s">
        <v>175</v>
      </c>
      <c r="R217" s="35"/>
    </row>
    <row r="218" ht="31.5" customHeight="1">
      <c r="C218" s="1"/>
      <c r="D218" s="123">
        <f t="shared" si="28"/>
        <v>0</v>
      </c>
      <c r="E218" s="137" t="s">
        <v>60</v>
      </c>
      <c r="F218" s="42" t="s">
        <v>19</v>
      </c>
      <c r="G218" s="44">
        <v>0.0</v>
      </c>
      <c r="H218" s="43" t="s">
        <v>176</v>
      </c>
      <c r="R218" s="35"/>
    </row>
    <row r="219" ht="21.75" customHeight="1">
      <c r="C219" s="1"/>
      <c r="D219" s="123">
        <f t="shared" si="28"/>
        <v>0</v>
      </c>
      <c r="E219" s="133" t="s">
        <v>36</v>
      </c>
      <c r="F219" s="36" t="s">
        <v>19</v>
      </c>
      <c r="G219" s="44">
        <v>0.0</v>
      </c>
      <c r="H219" s="31"/>
      <c r="R219" s="35"/>
    </row>
    <row r="220" ht="51.0" customHeight="1">
      <c r="C220" s="1"/>
      <c r="D220" s="123">
        <f t="shared" si="28"/>
        <v>0</v>
      </c>
      <c r="E220" s="76" t="s">
        <v>169</v>
      </c>
      <c r="F220" s="36" t="s">
        <v>19</v>
      </c>
      <c r="G220" s="44">
        <v>0.0</v>
      </c>
      <c r="H220" s="31" t="s">
        <v>177</v>
      </c>
      <c r="R220" s="35"/>
    </row>
    <row r="221" ht="15.75" customHeight="1">
      <c r="C221" s="1"/>
      <c r="D221" s="123">
        <f t="shared" si="28"/>
        <v>0</v>
      </c>
      <c r="E221" s="133" t="s">
        <v>36</v>
      </c>
      <c r="F221" s="36" t="s">
        <v>19</v>
      </c>
      <c r="G221" s="44">
        <v>0.0</v>
      </c>
      <c r="H221" s="31"/>
      <c r="R221" s="35"/>
    </row>
    <row r="222" ht="51.0" customHeight="1">
      <c r="C222" s="1"/>
      <c r="D222" s="123">
        <f t="shared" si="28"/>
        <v>0</v>
      </c>
      <c r="E222" s="131" t="s">
        <v>169</v>
      </c>
      <c r="F222" s="36" t="s">
        <v>19</v>
      </c>
      <c r="G222" s="44">
        <v>0.0</v>
      </c>
      <c r="H222" s="31" t="s">
        <v>178</v>
      </c>
      <c r="R222" s="35"/>
    </row>
    <row r="223" ht="33.0" customHeight="1">
      <c r="C223" s="1"/>
      <c r="D223" s="123">
        <f>D184+G184</f>
        <v>0.4572916667</v>
      </c>
      <c r="E223" s="138" t="s">
        <v>179</v>
      </c>
      <c r="F223" s="36" t="s">
        <v>22</v>
      </c>
      <c r="G223" s="44">
        <v>3.4722222222222224E-4</v>
      </c>
      <c r="H223" s="31" t="s">
        <v>180</v>
      </c>
      <c r="R223" s="35"/>
    </row>
    <row r="224" ht="30.0" customHeight="1">
      <c r="C224" s="1"/>
      <c r="D224" s="123">
        <f t="shared" ref="D224:D343" si="29">D223+G223</f>
        <v>0.4576388889</v>
      </c>
      <c r="E224" s="139" t="s">
        <v>181</v>
      </c>
      <c r="F224" s="140" t="s">
        <v>19</v>
      </c>
      <c r="G224" s="44">
        <v>6.944444444444445E-4</v>
      </c>
      <c r="H224" s="31"/>
      <c r="R224" s="35"/>
    </row>
    <row r="225" ht="216.75" customHeight="1">
      <c r="C225" s="1"/>
      <c r="D225" s="123">
        <f t="shared" si="29"/>
        <v>0.4583333333</v>
      </c>
      <c r="E225" s="141" t="s">
        <v>182</v>
      </c>
      <c r="F225" s="77" t="s">
        <v>22</v>
      </c>
      <c r="G225" s="56">
        <v>0.020833333333333332</v>
      </c>
      <c r="H225" s="54" t="s">
        <v>183</v>
      </c>
      <c r="R225" s="35" t="str">
        <f t="shared" ref="R225:R227" si="30">IFERROR(LOOKUP(10^6,1*MID(H225,MIN(FIND({0;1;2;3;4;5;6;7;8;9},H225&amp;"0123456789",FIND("Telp  :"," "&amp;H225&amp;" "))),{0;1;2;3;4;5;6;7;8;9})),"0")</f>
        <v>0</v>
      </c>
      <c r="S225" s="25" t="str">
        <f t="shared" ref="S225:S227" si="31">IFERROR(LOOKUP(10^6,1*MID(H225,MIN(FIND({0;1;2;3;4;5;6;7;8;9},H225&amp;"0123456789",FIND("WA  :"," "&amp;H225&amp;" "))),{0;1;2;3;4;5;6;7;8;9})),"0")</f>
        <v>0</v>
      </c>
      <c r="T225" s="25" t="str">
        <f t="shared" ref="T225:T227" si="32">IFERROR(LOOKUP(10^6,1*MID(H225,MIN(FIND({0;1;2;3;4;5;6;7;8;9},H225&amp;"0123456789",FIND("SMS  :"," "&amp;H225&amp;" "))),{0;1;2;3;4;5;6;7;8;9})),"0")</f>
        <v>0</v>
      </c>
      <c r="U225" s="25" t="str">
        <f t="shared" ref="U225:U227" si="33">IFERROR(LOOKUP(10^6,1*MID(H225,MIN(FIND({0;1;2;3;4;5;6;7;8;9},H225&amp;"0123456789",FIND("IG  :"," "&amp;H225&amp;" "))),{0;1;2;3;4;5;6;7;8;9})),"0")</f>
        <v>0</v>
      </c>
      <c r="V225" s="25" t="str">
        <f t="shared" ref="V225:V227" si="34">IFERROR(LOOKUP(10^6,1*MID(H225,MIN(FIND({0;1;2;3;4;5;6;7;8;9},H225&amp;"0123456789",FIND("Twitter  :"," "&amp;H225&amp;" "))),{0;1;2;3;4;5;6;7;8;9})),"0")</f>
        <v>0</v>
      </c>
      <c r="W225" s="25" t="str">
        <f t="shared" ref="W225:W227" si="35">IFERROR(LOOKUP(10^6,1*MID(H225,MIN(FIND({0;1;2;3;4;5;6;7;8;9},H225&amp;"0123456789",FIND("Youtube  :"," "&amp;H225&amp;" "))),{0;1;2;3;4;5;6;7;8;9})),"0")</f>
        <v>0</v>
      </c>
    </row>
    <row r="226" ht="15.75" customHeight="1">
      <c r="C226" s="1"/>
      <c r="D226" s="123">
        <f t="shared" si="29"/>
        <v>0.4791666667</v>
      </c>
      <c r="E226" s="31" t="s">
        <v>48</v>
      </c>
      <c r="F226" s="32" t="s">
        <v>19</v>
      </c>
      <c r="G226" s="44">
        <v>0.0010416666666666667</v>
      </c>
      <c r="H226" s="31"/>
      <c r="R226" s="35" t="str">
        <f t="shared" si="30"/>
        <v>0</v>
      </c>
      <c r="S226" s="25" t="str">
        <f t="shared" si="31"/>
        <v>0</v>
      </c>
      <c r="T226" s="25" t="str">
        <f t="shared" si="32"/>
        <v>0</v>
      </c>
      <c r="U226" s="25" t="str">
        <f t="shared" si="33"/>
        <v>0</v>
      </c>
      <c r="V226" s="25" t="str">
        <f t="shared" si="34"/>
        <v>0</v>
      </c>
      <c r="W226" s="25" t="str">
        <f t="shared" si="35"/>
        <v>0</v>
      </c>
    </row>
    <row r="227" ht="15.75" customHeight="1">
      <c r="C227" s="1"/>
      <c r="D227" s="123">
        <f t="shared" si="29"/>
        <v>0.4802083333</v>
      </c>
      <c r="E227" s="133" t="s">
        <v>36</v>
      </c>
      <c r="F227" s="36" t="s">
        <v>19</v>
      </c>
      <c r="G227" s="44">
        <v>1.1574074074074073E-4</v>
      </c>
      <c r="H227" s="31"/>
      <c r="R227" s="35" t="str">
        <f t="shared" si="30"/>
        <v>0</v>
      </c>
      <c r="S227" s="25" t="str">
        <f t="shared" si="31"/>
        <v>0</v>
      </c>
      <c r="T227" s="25" t="str">
        <f t="shared" si="32"/>
        <v>0</v>
      </c>
      <c r="U227" s="25" t="str">
        <f t="shared" si="33"/>
        <v>0</v>
      </c>
      <c r="V227" s="25" t="str">
        <f t="shared" si="34"/>
        <v>0</v>
      </c>
      <c r="W227" s="25" t="str">
        <f t="shared" si="35"/>
        <v>0</v>
      </c>
    </row>
    <row r="228" ht="17.25" customHeight="1">
      <c r="C228" s="1"/>
      <c r="D228" s="123">
        <f t="shared" si="29"/>
        <v>0.4803240741</v>
      </c>
      <c r="E228" s="121" t="s">
        <v>133</v>
      </c>
      <c r="F228" s="122" t="s">
        <v>19</v>
      </c>
      <c r="G228" s="88">
        <v>1.1574074074074073E-4</v>
      </c>
      <c r="H228" s="86"/>
      <c r="R228" s="35"/>
    </row>
    <row r="229" ht="204.75" customHeight="1">
      <c r="C229" s="1"/>
      <c r="D229" s="123">
        <f t="shared" si="29"/>
        <v>0.4804398148</v>
      </c>
      <c r="E229" s="31" t="s">
        <v>184</v>
      </c>
      <c r="F229" s="36" t="s">
        <v>19</v>
      </c>
      <c r="G229" s="44">
        <v>0.0020833333333333333</v>
      </c>
      <c r="H229" s="68" t="s">
        <v>185</v>
      </c>
      <c r="R229" s="35">
        <f t="array" ref="R229">IFERROR(LOOKUP(10^6,1*MID(H229,MIN(FIND({0;1;2;3;4;5;6;7;8;9},H229&amp;"0123456789",FIND("Telp  :"," "&amp;H229&amp;" "))),{0;1;2;3;4;5;6;7;8;9})),"0")</f>
        <v>0</v>
      </c>
      <c r="S229" s="25" t="str">
        <f t="array" ref="S229">IFERROR(LOOKUP(10^6,1*MID(H229,MIN(FIND({0;1;2;3;4;5;6;7;8;9},H229&amp;"0123456789",FIND("WA  :"," "&amp;H229&amp;" "))),{0;1;2;3;4;5;6;7;8;9})),"0")</f>
        <v>0</v>
      </c>
      <c r="T229" s="25" t="str">
        <f t="array" ref="T229">IFERROR(LOOKUP(10^6,1*MID(H229,MIN(FIND({0;1;2;3;4;5;6;7;8;9},H229&amp;"0123456789",FIND("SMS  :"," "&amp;H229&amp;" "))),{0;1;2;3;4;5;6;7;8;9})),"0")</f>
        <v>0</v>
      </c>
      <c r="U229" s="25" t="str">
        <f t="array" ref="U229">IFERROR(LOOKUP(10^6,1*MID(H229,MIN(FIND({0;1;2;3;4;5;6;7;8;9},H229&amp;"0123456789",FIND("IG  :"," "&amp;H229&amp;" "))),{0;1;2;3;4;5;6;7;8;9})),"0")</f>
        <v>0</v>
      </c>
      <c r="V229" s="25" t="str">
        <f t="array" ref="V229">IFERROR(LOOKUP(10^6,1*MID(H229,MIN(FIND({0;1;2;3;4;5;6;7;8;9},H229&amp;"0123456789",FIND("Twitter  :"," "&amp;H229&amp;" "))),{0;1;2;3;4;5;6;7;8;9})),"0")</f>
        <v>0</v>
      </c>
      <c r="W229" s="25" t="str">
        <f t="array" ref="W229">IFERROR(LOOKUP(10^6,1*MID(H229,MIN(FIND({0;1;2;3;4;5;6;7;8;9},H229&amp;"0123456789",FIND("Youtube  :"," "&amp;H229&amp;" "))),{0;1;2;3;4;5;6;7;8;9})),"0")</f>
        <v>0</v>
      </c>
    </row>
    <row r="230" ht="19.5" customHeight="1">
      <c r="C230" s="1"/>
      <c r="D230" s="123">
        <f t="shared" si="29"/>
        <v>0.4825231481</v>
      </c>
      <c r="E230" s="121" t="s">
        <v>133</v>
      </c>
      <c r="F230" s="122" t="s">
        <v>19</v>
      </c>
      <c r="G230" s="88">
        <v>1.1574074074074073E-4</v>
      </c>
      <c r="H230" s="86"/>
      <c r="R230" s="35"/>
    </row>
    <row r="231" ht="49.5" customHeight="1">
      <c r="C231" s="1"/>
      <c r="D231" s="123">
        <f t="shared" si="29"/>
        <v>0.4826388889</v>
      </c>
      <c r="E231" s="142" t="s">
        <v>58</v>
      </c>
      <c r="F231" s="143" t="s">
        <v>19</v>
      </c>
      <c r="G231" s="144">
        <v>6.944444444444445E-4</v>
      </c>
      <c r="H231" s="145" t="s">
        <v>186</v>
      </c>
      <c r="R231" s="35"/>
    </row>
    <row r="232" ht="18.0" customHeight="1">
      <c r="C232" s="1"/>
      <c r="D232" s="123">
        <f t="shared" si="29"/>
        <v>0.4833333333</v>
      </c>
      <c r="E232" s="146" t="s">
        <v>36</v>
      </c>
      <c r="F232" s="147" t="s">
        <v>19</v>
      </c>
      <c r="G232" s="148">
        <v>1.1574074074074073E-4</v>
      </c>
      <c r="H232" s="63"/>
      <c r="R232" s="35" t="str">
        <f t="array" ref="R232">IFERROR(LOOKUP(10^6,1*MID(H232,MIN(FIND({0;1;2;3;4;5;6;7;8;9},H232&amp;"0123456789",FIND("Telp  :"," "&amp;H232&amp;" "))),{0;1;2;3;4;5;6;7;8;9})),"0")</f>
        <v>0</v>
      </c>
      <c r="S232" s="25" t="str">
        <f t="array" ref="S232">IFERROR(LOOKUP(10^6,1*MID(H232,MIN(FIND({0;1;2;3;4;5;6;7;8;9},H232&amp;"0123456789",FIND("WA  :"," "&amp;H232&amp;" "))),{0;1;2;3;4;5;6;7;8;9})),"0")</f>
        <v>0</v>
      </c>
      <c r="T232" s="25" t="str">
        <f t="array" ref="T232">IFERROR(LOOKUP(10^6,1*MID(H232,MIN(FIND({0;1;2;3;4;5;6;7;8;9},H232&amp;"0123456789",FIND("SMS  :"," "&amp;H232&amp;" "))),{0;1;2;3;4;5;6;7;8;9})),"0")</f>
        <v>0</v>
      </c>
      <c r="U232" s="25" t="str">
        <f t="array" ref="U232">IFERROR(LOOKUP(10^6,1*MID(H232,MIN(FIND({0;1;2;3;4;5;6;7;8;9},H232&amp;"0123456789",FIND("IG  :"," "&amp;H232&amp;" "))),{0;1;2;3;4;5;6;7;8;9})),"0")</f>
        <v>0</v>
      </c>
      <c r="V232" s="25" t="str">
        <f t="array" ref="V232">IFERROR(LOOKUP(10^6,1*MID(H232,MIN(FIND({0;1;2;3;4;5;6;7;8;9},H232&amp;"0123456789",FIND("Twitter  :"," "&amp;H232&amp;" "))),{0;1;2;3;4;5;6;7;8;9})),"0")</f>
        <v>0</v>
      </c>
      <c r="W232" s="25" t="str">
        <f t="array" ref="W232">IFERROR(LOOKUP(10^6,1*MID(H232,MIN(FIND({0;1;2;3;4;5;6;7;8;9},H232&amp;"0123456789",FIND("Youtube  :"," "&amp;H232&amp;" "))),{0;1;2;3;4;5;6;7;8;9})),"0")</f>
        <v>0</v>
      </c>
    </row>
    <row r="233" ht="44.25" customHeight="1">
      <c r="C233" s="1"/>
      <c r="D233" s="123">
        <f t="shared" si="29"/>
        <v>0.4834490741</v>
      </c>
      <c r="E233" s="149" t="s">
        <v>187</v>
      </c>
      <c r="F233" s="150" t="s">
        <v>19</v>
      </c>
      <c r="G233" s="151">
        <v>0.001388888888888889</v>
      </c>
      <c r="H233" s="152" t="s">
        <v>188</v>
      </c>
      <c r="R233" s="35"/>
    </row>
    <row r="234" ht="18.75" customHeight="1">
      <c r="C234" s="1"/>
      <c r="D234" s="123">
        <f t="shared" si="29"/>
        <v>0.484837963</v>
      </c>
      <c r="E234" s="128" t="s">
        <v>109</v>
      </c>
      <c r="F234" s="42" t="s">
        <v>19</v>
      </c>
      <c r="G234" s="33">
        <v>1.1574074074074073E-4</v>
      </c>
      <c r="H234" s="31"/>
      <c r="R234" s="35"/>
    </row>
    <row r="235" ht="50.25" customHeight="1">
      <c r="C235" s="1"/>
      <c r="D235" s="123">
        <f t="shared" si="29"/>
        <v>0.4849537037</v>
      </c>
      <c r="E235" s="76" t="s">
        <v>189</v>
      </c>
      <c r="F235" s="36" t="s">
        <v>19</v>
      </c>
      <c r="G235" s="44">
        <v>0.0011574074074074073</v>
      </c>
      <c r="H235" s="68" t="s">
        <v>190</v>
      </c>
      <c r="R235" s="35"/>
    </row>
    <row r="236" ht="45.75" customHeight="1">
      <c r="C236" s="1"/>
      <c r="D236" s="123">
        <f t="shared" si="29"/>
        <v>0.4861111111</v>
      </c>
      <c r="E236" s="76" t="s">
        <v>30</v>
      </c>
      <c r="F236" s="36" t="s">
        <v>19</v>
      </c>
      <c r="G236" s="44">
        <v>3.4722222222222224E-4</v>
      </c>
      <c r="H236" s="63" t="s">
        <v>191</v>
      </c>
      <c r="R236" s="35"/>
    </row>
    <row r="237" ht="25.5" customHeight="1">
      <c r="C237" s="1"/>
      <c r="D237" s="123">
        <f t="shared" si="29"/>
        <v>0.4864583333</v>
      </c>
      <c r="E237" s="153" t="s">
        <v>192</v>
      </c>
      <c r="F237" s="154" t="s">
        <v>19</v>
      </c>
      <c r="G237" s="155">
        <v>3.4722222222222224E-4</v>
      </c>
      <c r="H237" s="156"/>
      <c r="R237" s="35"/>
    </row>
    <row r="238" ht="27.0" customHeight="1">
      <c r="C238" s="1"/>
      <c r="D238" s="123">
        <f t="shared" si="29"/>
        <v>0.4868055556</v>
      </c>
      <c r="E238" s="157" t="s">
        <v>193</v>
      </c>
      <c r="F238" s="158" t="s">
        <v>19</v>
      </c>
      <c r="G238" s="159">
        <v>0.0038078703703703707</v>
      </c>
      <c r="H238" s="160" t="s">
        <v>194</v>
      </c>
      <c r="R238" s="35" t="str">
        <f t="array" ref="R238">IFERROR(LOOKUP(10^6,1*MID(H238,MIN(FIND({0;1;2;3;4;5;6;7;8;9},H238&amp;"0123456789",FIND("Telp  :"," "&amp;H238&amp;" "))),{0;1;2;3;4;5;6;7;8;9})),"0")</f>
        <v>0</v>
      </c>
      <c r="S238" s="25" t="str">
        <f t="array" ref="S238">IFERROR(LOOKUP(10^6,1*MID(H238,MIN(FIND({0;1;2;3;4;5;6;7;8;9},H238&amp;"0123456789",FIND("WA  :"," "&amp;H238&amp;" "))),{0;1;2;3;4;5;6;7;8;9})),"0")</f>
        <v>0</v>
      </c>
      <c r="T238" s="25" t="str">
        <f t="array" ref="T238">IFERROR(LOOKUP(10^6,1*MID(H238,MIN(FIND({0;1;2;3;4;5;6;7;8;9},H238&amp;"0123456789",FIND("SMS  :"," "&amp;H238&amp;" "))),{0;1;2;3;4;5;6;7;8;9})),"0")</f>
        <v>0</v>
      </c>
      <c r="U238" s="25" t="str">
        <f t="array" ref="U238">IFERROR(LOOKUP(10^6,1*MID(H238,MIN(FIND({0;1;2;3;4;5;6;7;8;9},H238&amp;"0123456789",FIND("IG  :"," "&amp;H238&amp;" "))),{0;1;2;3;4;5;6;7;8;9})),"0")</f>
        <v>0</v>
      </c>
      <c r="V238" s="25" t="str">
        <f t="array" ref="V238">IFERROR(LOOKUP(10^6,1*MID(H238,MIN(FIND({0;1;2;3;4;5;6;7;8;9},H238&amp;"0123456789",FIND("Twitter  :"," "&amp;H238&amp;" "))),{0;1;2;3;4;5;6;7;8;9})),"0")</f>
        <v>0</v>
      </c>
      <c r="W238" s="25" t="str">
        <f t="array" ref="W238">IFERROR(LOOKUP(10^6,1*MID(H238,MIN(FIND({0;1;2;3;4;5;6;7;8;9},H238&amp;"0123456789",FIND("Youtube  :"," "&amp;H238&amp;" "))),{0;1;2;3;4;5;6;7;8;9})),"0")</f>
        <v>0</v>
      </c>
    </row>
    <row r="239" ht="23.25" customHeight="1">
      <c r="C239" s="1"/>
      <c r="D239" s="123">
        <f t="shared" si="29"/>
        <v>0.4906134259</v>
      </c>
      <c r="E239" s="161" t="s">
        <v>136</v>
      </c>
      <c r="F239" s="42" t="s">
        <v>19</v>
      </c>
      <c r="G239" s="33">
        <v>1.1574074074074073E-4</v>
      </c>
      <c r="H239" s="43"/>
      <c r="R239" s="35"/>
    </row>
    <row r="240" ht="73.5" customHeight="1">
      <c r="C240" s="1"/>
      <c r="D240" s="123">
        <f t="shared" si="29"/>
        <v>0.4907291667</v>
      </c>
      <c r="E240" s="161" t="s">
        <v>30</v>
      </c>
      <c r="F240" s="42" t="s">
        <v>22</v>
      </c>
      <c r="G240" s="33">
        <v>3.5879629629629635E-4</v>
      </c>
      <c r="H240" s="43" t="s">
        <v>195</v>
      </c>
      <c r="R240" s="35" t="str">
        <f t="array" ref="R240">IFERROR(LOOKUP(10^6,1*MID(H240,MIN(FIND({0;1;2;3;4;5;6;7;8;9},H240&amp;"0123456789",FIND("Telp  :"," "&amp;H240&amp;" "))),{0;1;2;3;4;5;6;7;8;9})),"0")</f>
        <v>0</v>
      </c>
      <c r="S240" s="25" t="str">
        <f t="array" ref="S240">IFERROR(LOOKUP(10^6,1*MID(H240,MIN(FIND({0;1;2;3;4;5;6;7;8;9},H240&amp;"0123456789",FIND("WA  :"," "&amp;H240&amp;" "))),{0;1;2;3;4;5;6;7;8;9})),"0")</f>
        <v>0</v>
      </c>
      <c r="T240" s="25" t="str">
        <f t="array" ref="T240">IFERROR(LOOKUP(10^6,1*MID(H240,MIN(FIND({0;1;2;3;4;5;6;7;8;9},H240&amp;"0123456789",FIND("SMS  :"," "&amp;H240&amp;" "))),{0;1;2;3;4;5;6;7;8;9})),"0")</f>
        <v>0</v>
      </c>
      <c r="U240" s="25" t="str">
        <f t="array" ref="U240">IFERROR(LOOKUP(10^6,1*MID(H240,MIN(FIND({0;1;2;3;4;5;6;7;8;9},H240&amp;"0123456789",FIND("IG  :"," "&amp;H240&amp;" "))),{0;1;2;3;4;5;6;7;8;9})),"0")</f>
        <v>0</v>
      </c>
      <c r="V240" s="25" t="str">
        <f t="array" ref="V240">IFERROR(LOOKUP(10^6,1*MID(H240,MIN(FIND({0;1;2;3;4;5;6;7;8;9},H240&amp;"0123456789",FIND("Twitter  :"," "&amp;H240&amp;" "))),{0;1;2;3;4;5;6;7;8;9})),"0")</f>
        <v>0</v>
      </c>
      <c r="W240" s="25" t="str">
        <f t="array" ref="W240">IFERROR(LOOKUP(10^6,1*MID(H240,MIN(FIND({0;1;2;3;4;5;6;7;8;9},H240&amp;"0123456789",FIND("Youtube  :"," "&amp;H240&amp;" "))),{0;1;2;3;4;5;6;7;8;9})),"0")</f>
        <v>0</v>
      </c>
    </row>
    <row r="241" ht="20.25" customHeight="1">
      <c r="C241" s="1"/>
      <c r="D241" s="123">
        <f t="shared" si="29"/>
        <v>0.491087963</v>
      </c>
      <c r="E241" s="128" t="s">
        <v>109</v>
      </c>
      <c r="F241" s="42" t="s">
        <v>19</v>
      </c>
      <c r="G241" s="33">
        <v>1.1574074074074073E-4</v>
      </c>
      <c r="H241" s="31"/>
      <c r="R241" s="35"/>
    </row>
    <row r="242" ht="20.25" customHeight="1">
      <c r="C242" s="1"/>
      <c r="D242" s="123">
        <f t="shared" si="29"/>
        <v>0.4912037037</v>
      </c>
      <c r="E242" s="121" t="s">
        <v>133</v>
      </c>
      <c r="F242" s="122" t="s">
        <v>19</v>
      </c>
      <c r="G242" s="88">
        <v>1.1574074074074073E-4</v>
      </c>
      <c r="H242" s="86"/>
      <c r="R242" s="35"/>
    </row>
    <row r="243" ht="57.0" customHeight="1">
      <c r="C243" s="1"/>
      <c r="D243" s="123">
        <f t="shared" si="29"/>
        <v>0.4913194444</v>
      </c>
      <c r="E243" s="76" t="s">
        <v>189</v>
      </c>
      <c r="F243" s="36" t="s">
        <v>19</v>
      </c>
      <c r="G243" s="79">
        <v>0.0020833333333333333</v>
      </c>
      <c r="H243" s="74" t="s">
        <v>196</v>
      </c>
      <c r="R243" s="35"/>
    </row>
    <row r="244" ht="42.75" customHeight="1">
      <c r="C244" s="1"/>
      <c r="D244" s="123">
        <f t="shared" si="29"/>
        <v>0.4934027778</v>
      </c>
      <c r="E244" s="149" t="s">
        <v>187</v>
      </c>
      <c r="F244" s="150" t="s">
        <v>19</v>
      </c>
      <c r="G244" s="151">
        <v>0.001388888888888889</v>
      </c>
      <c r="H244" s="152" t="s">
        <v>197</v>
      </c>
      <c r="R244" s="35"/>
    </row>
    <row r="245" ht="17.25" customHeight="1">
      <c r="C245" s="1"/>
      <c r="D245" s="123">
        <f t="shared" si="29"/>
        <v>0.4947916667</v>
      </c>
      <c r="E245" s="128" t="s">
        <v>109</v>
      </c>
      <c r="F245" s="42" t="s">
        <v>19</v>
      </c>
      <c r="G245" s="33">
        <v>1.1574074074074073E-4</v>
      </c>
      <c r="H245" s="63"/>
      <c r="R245" s="35"/>
    </row>
    <row r="246" ht="54.0" customHeight="1">
      <c r="C246" s="1"/>
      <c r="D246" s="123">
        <f t="shared" si="29"/>
        <v>0.4949074074</v>
      </c>
      <c r="E246" s="76" t="s">
        <v>189</v>
      </c>
      <c r="F246" s="36" t="s">
        <v>19</v>
      </c>
      <c r="G246" s="79">
        <v>0.0020833333333333333</v>
      </c>
      <c r="H246" s="45" t="s">
        <v>198</v>
      </c>
      <c r="R246" s="35"/>
    </row>
    <row r="247" ht="27.75" customHeight="1">
      <c r="C247" s="1"/>
      <c r="D247" s="123">
        <f t="shared" si="29"/>
        <v>0.4969907407</v>
      </c>
      <c r="E247" s="137" t="s">
        <v>60</v>
      </c>
      <c r="F247" s="42" t="s">
        <v>19</v>
      </c>
      <c r="G247" s="44">
        <v>6.944444444444445E-4</v>
      </c>
      <c r="H247" s="43" t="s">
        <v>199</v>
      </c>
      <c r="R247" s="35"/>
    </row>
    <row r="248" ht="18.0" customHeight="1">
      <c r="C248" s="1"/>
      <c r="D248" s="123">
        <f t="shared" si="29"/>
        <v>0.4976851852</v>
      </c>
      <c r="E248" s="34" t="s">
        <v>36</v>
      </c>
      <c r="F248" s="36" t="s">
        <v>19</v>
      </c>
      <c r="G248" s="44">
        <v>1.1574074074074073E-4</v>
      </c>
      <c r="H248" s="43"/>
      <c r="R248" s="35"/>
    </row>
    <row r="249" ht="59.25" customHeight="1">
      <c r="C249" s="1"/>
      <c r="D249" s="123">
        <f t="shared" si="29"/>
        <v>0.4978009259</v>
      </c>
      <c r="E249" s="76" t="s">
        <v>189</v>
      </c>
      <c r="F249" s="36" t="s">
        <v>19</v>
      </c>
      <c r="G249" s="79">
        <v>0.0020833333333333333</v>
      </c>
      <c r="H249" s="74" t="s">
        <v>200</v>
      </c>
      <c r="R249" s="35"/>
    </row>
    <row r="250" ht="18.0" customHeight="1">
      <c r="C250" s="1"/>
      <c r="D250" s="123">
        <f t="shared" si="29"/>
        <v>0.4998842593</v>
      </c>
      <c r="E250" s="86" t="s">
        <v>201</v>
      </c>
      <c r="F250" s="87" t="s">
        <v>19</v>
      </c>
      <c r="G250" s="88">
        <v>1.1574074074074073E-4</v>
      </c>
      <c r="H250" s="89"/>
      <c r="R250" s="35"/>
    </row>
    <row r="251" ht="217.5" customHeight="1">
      <c r="C251" s="1"/>
      <c r="D251" s="123">
        <f t="shared" si="29"/>
        <v>0.5</v>
      </c>
      <c r="E251" s="127" t="s">
        <v>202</v>
      </c>
      <c r="F251" s="36" t="s">
        <v>22</v>
      </c>
      <c r="G251" s="44">
        <v>0.008101851851851851</v>
      </c>
      <c r="H251" s="63" t="s">
        <v>203</v>
      </c>
      <c r="R251" s="35"/>
    </row>
    <row r="252" ht="19.5" customHeight="1">
      <c r="C252" s="1"/>
      <c r="D252" s="123">
        <f t="shared" si="29"/>
        <v>0.5081018519</v>
      </c>
      <c r="E252" s="34" t="s">
        <v>36</v>
      </c>
      <c r="F252" s="36" t="s">
        <v>19</v>
      </c>
      <c r="G252" s="44">
        <v>1.1574074074074073E-4</v>
      </c>
      <c r="H252" s="63"/>
      <c r="R252" s="35"/>
    </row>
    <row r="253" ht="54.0" customHeight="1">
      <c r="C253" s="1"/>
      <c r="D253" s="123">
        <f t="shared" si="29"/>
        <v>0.5082175926</v>
      </c>
      <c r="E253" s="31" t="s">
        <v>140</v>
      </c>
      <c r="F253" s="36" t="s">
        <v>19</v>
      </c>
      <c r="G253" s="79">
        <v>0.0020833333333333333</v>
      </c>
      <c r="H253" s="45" t="s">
        <v>141</v>
      </c>
      <c r="R253" s="35"/>
    </row>
    <row r="254" ht="20.25" customHeight="1">
      <c r="C254" s="1"/>
      <c r="D254" s="123">
        <f t="shared" si="29"/>
        <v>0.5103009259</v>
      </c>
      <c r="E254" s="86" t="s">
        <v>201</v>
      </c>
      <c r="F254" s="87" t="s">
        <v>19</v>
      </c>
      <c r="G254" s="88">
        <v>1.1574074074074073E-4</v>
      </c>
      <c r="H254" s="89"/>
      <c r="R254" s="35"/>
    </row>
    <row r="255" ht="42.0" customHeight="1">
      <c r="C255" s="1"/>
      <c r="D255" s="123">
        <f t="shared" si="29"/>
        <v>0.5104166667</v>
      </c>
      <c r="E255" s="134" t="s">
        <v>204</v>
      </c>
      <c r="F255" s="162" t="s">
        <v>19</v>
      </c>
      <c r="G255" s="163">
        <v>0.0020833333333333333</v>
      </c>
      <c r="H255" s="164" t="s">
        <v>205</v>
      </c>
      <c r="R255" s="35"/>
    </row>
    <row r="256" ht="18.75" customHeight="1">
      <c r="C256" s="1"/>
      <c r="D256" s="165">
        <f t="shared" si="29"/>
        <v>0.5125</v>
      </c>
      <c r="E256" s="34" t="s">
        <v>36</v>
      </c>
      <c r="F256" s="36" t="s">
        <v>19</v>
      </c>
      <c r="G256" s="44">
        <v>1.1574074074074073E-4</v>
      </c>
      <c r="H256" s="43"/>
      <c r="R256" s="35"/>
    </row>
    <row r="257" ht="51.75" customHeight="1">
      <c r="C257" s="1"/>
      <c r="D257" s="165">
        <f t="shared" si="29"/>
        <v>0.5126157407</v>
      </c>
      <c r="E257" s="31" t="s">
        <v>140</v>
      </c>
      <c r="F257" s="36" t="s">
        <v>19</v>
      </c>
      <c r="G257" s="79">
        <v>0.0020833333333333333</v>
      </c>
      <c r="H257" s="74" t="s">
        <v>206</v>
      </c>
      <c r="R257" s="35"/>
    </row>
    <row r="258" ht="45.0" customHeight="1">
      <c r="C258" s="1"/>
      <c r="D258" s="165">
        <f t="shared" si="29"/>
        <v>0.5146990741</v>
      </c>
      <c r="E258" s="68" t="s">
        <v>207</v>
      </c>
      <c r="F258" s="36" t="s">
        <v>22</v>
      </c>
      <c r="G258" s="44">
        <v>0.003587962962962963</v>
      </c>
      <c r="H258" s="63" t="s">
        <v>208</v>
      </c>
      <c r="R258" s="35"/>
    </row>
    <row r="259" ht="54.75" customHeight="1">
      <c r="C259" s="1"/>
      <c r="D259" s="165">
        <f t="shared" si="29"/>
        <v>0.518287037</v>
      </c>
      <c r="E259" s="31" t="s">
        <v>209</v>
      </c>
      <c r="F259" s="36" t="s">
        <v>19</v>
      </c>
      <c r="G259" s="79">
        <v>0.0020833333333333333</v>
      </c>
      <c r="H259" s="74" t="s">
        <v>210</v>
      </c>
      <c r="R259" s="35"/>
    </row>
    <row r="260" ht="21.0" customHeight="1">
      <c r="C260" s="1"/>
      <c r="D260" s="165">
        <f t="shared" si="29"/>
        <v>0.5203703704</v>
      </c>
      <c r="E260" s="128" t="s">
        <v>109</v>
      </c>
      <c r="F260" s="42" t="s">
        <v>19</v>
      </c>
      <c r="G260" s="33">
        <v>1.1574074074074073E-4</v>
      </c>
      <c r="H260" s="31"/>
      <c r="R260" s="35"/>
    </row>
    <row r="261" ht="18.75" customHeight="1">
      <c r="C261" s="1"/>
      <c r="D261" s="165">
        <f t="shared" si="29"/>
        <v>0.5204861111</v>
      </c>
      <c r="E261" s="129" t="s">
        <v>211</v>
      </c>
      <c r="F261" s="130" t="s">
        <v>19</v>
      </c>
      <c r="G261" s="52">
        <v>3.4722222222222224E-4</v>
      </c>
      <c r="H261" s="53"/>
      <c r="R261" s="35"/>
    </row>
    <row r="262" ht="67.5" customHeight="1">
      <c r="C262" s="1"/>
      <c r="D262" s="165">
        <f t="shared" si="29"/>
        <v>0.5208333333</v>
      </c>
      <c r="E262" s="166" t="s">
        <v>212</v>
      </c>
      <c r="F262" s="167" t="s">
        <v>19</v>
      </c>
      <c r="G262" s="56">
        <v>0.001388888888888889</v>
      </c>
      <c r="H262" s="168" t="s">
        <v>213</v>
      </c>
      <c r="R262" s="35"/>
    </row>
    <row r="263" ht="22.5" customHeight="1">
      <c r="C263" s="1"/>
      <c r="D263" s="165">
        <f t="shared" si="29"/>
        <v>0.5222222222</v>
      </c>
      <c r="E263" s="169" t="s">
        <v>109</v>
      </c>
      <c r="F263" s="42" t="s">
        <v>19</v>
      </c>
      <c r="G263" s="33">
        <v>1.1574074074074073E-4</v>
      </c>
      <c r="H263" s="41"/>
      <c r="R263" s="35"/>
    </row>
    <row r="264" ht="56.25" customHeight="1">
      <c r="C264" s="1"/>
      <c r="D264" s="165">
        <f t="shared" si="29"/>
        <v>0.522337963</v>
      </c>
      <c r="E264" s="31" t="s">
        <v>209</v>
      </c>
      <c r="F264" s="36" t="s">
        <v>19</v>
      </c>
      <c r="G264" s="79">
        <v>0.0020833333333333333</v>
      </c>
      <c r="H264" s="74" t="s">
        <v>214</v>
      </c>
      <c r="R264" s="35"/>
    </row>
    <row r="265" ht="21.75" customHeight="1">
      <c r="C265" s="1"/>
      <c r="D265" s="165">
        <f t="shared" si="29"/>
        <v>0.5244212963</v>
      </c>
      <c r="E265" s="170" t="s">
        <v>215</v>
      </c>
      <c r="F265" s="171" t="s">
        <v>19</v>
      </c>
      <c r="G265" s="172">
        <v>1.1574074074074073E-4</v>
      </c>
      <c r="H265" s="173"/>
      <c r="R265" s="35"/>
    </row>
    <row r="266" ht="40.5" customHeight="1">
      <c r="C266" s="1"/>
      <c r="D266" s="165">
        <f t="shared" si="29"/>
        <v>0.524537037</v>
      </c>
      <c r="E266" s="166" t="s">
        <v>216</v>
      </c>
      <c r="F266" s="42" t="s">
        <v>22</v>
      </c>
      <c r="G266" s="33">
        <v>0.0020833333333333333</v>
      </c>
      <c r="H266" s="31"/>
      <c r="R266" s="35"/>
    </row>
    <row r="267" ht="22.5" customHeight="1">
      <c r="C267" s="1"/>
      <c r="D267" s="165">
        <f t="shared" si="29"/>
        <v>0.5266203704</v>
      </c>
      <c r="E267" s="128" t="s">
        <v>109</v>
      </c>
      <c r="F267" s="42" t="s">
        <v>19</v>
      </c>
      <c r="G267" s="33">
        <v>1.1574074074074073E-4</v>
      </c>
      <c r="H267" s="31"/>
      <c r="R267" s="35"/>
    </row>
    <row r="268" ht="43.5" customHeight="1">
      <c r="C268" s="1"/>
      <c r="D268" s="165">
        <f t="shared" si="29"/>
        <v>0.5267361111</v>
      </c>
      <c r="E268" s="31" t="s">
        <v>217</v>
      </c>
      <c r="F268" s="36" t="s">
        <v>22</v>
      </c>
      <c r="G268" s="79">
        <v>0.003472222222222222</v>
      </c>
      <c r="H268" s="63" t="s">
        <v>148</v>
      </c>
      <c r="R268" s="35"/>
    </row>
    <row r="269" ht="19.5" customHeight="1">
      <c r="C269" s="1"/>
      <c r="D269" s="165">
        <f t="shared" si="29"/>
        <v>0.5302083333</v>
      </c>
      <c r="E269" s="50" t="s">
        <v>201</v>
      </c>
      <c r="F269" s="51" t="s">
        <v>19</v>
      </c>
      <c r="G269" s="52">
        <v>1.1574074074074073E-4</v>
      </c>
      <c r="H269" s="89"/>
      <c r="R269" s="35"/>
    </row>
    <row r="270" ht="45.75" customHeight="1">
      <c r="C270" s="1"/>
      <c r="D270" s="123">
        <f t="shared" si="29"/>
        <v>0.5303240741</v>
      </c>
      <c r="E270" s="80" t="s">
        <v>82</v>
      </c>
      <c r="F270" s="81" t="s">
        <v>19</v>
      </c>
      <c r="G270" s="82">
        <v>6.944444444444445E-4</v>
      </c>
      <c r="H270" s="174" t="s">
        <v>218</v>
      </c>
      <c r="R270" s="35"/>
    </row>
    <row r="271" ht="18.0" customHeight="1">
      <c r="C271" s="1"/>
      <c r="D271" s="165">
        <f t="shared" si="29"/>
        <v>0.5310185185</v>
      </c>
      <c r="E271" s="128" t="s">
        <v>109</v>
      </c>
      <c r="F271" s="42" t="s">
        <v>19</v>
      </c>
      <c r="G271" s="33">
        <v>1.1574074074074073E-4</v>
      </c>
      <c r="H271" s="31"/>
      <c r="R271" s="35"/>
    </row>
    <row r="272" ht="21.75" customHeight="1">
      <c r="C272" s="1"/>
      <c r="D272" s="165">
        <f t="shared" si="29"/>
        <v>0.5311342593</v>
      </c>
      <c r="E272" s="50" t="s">
        <v>201</v>
      </c>
      <c r="F272" s="51" t="s">
        <v>19</v>
      </c>
      <c r="G272" s="52">
        <v>1.1574074074074073E-4</v>
      </c>
      <c r="H272" s="89"/>
      <c r="R272" s="35"/>
    </row>
    <row r="273" ht="30.0" customHeight="1">
      <c r="C273" s="1"/>
      <c r="D273" s="165">
        <f t="shared" si="29"/>
        <v>0.53125</v>
      </c>
      <c r="E273" s="134" t="s">
        <v>204</v>
      </c>
      <c r="F273" s="162" t="s">
        <v>19</v>
      </c>
      <c r="G273" s="163">
        <v>0.0020833333333333333</v>
      </c>
      <c r="H273" s="164" t="s">
        <v>219</v>
      </c>
      <c r="R273" s="35"/>
    </row>
    <row r="274" ht="23.25" customHeight="1">
      <c r="C274" s="1"/>
      <c r="D274" s="165">
        <f t="shared" si="29"/>
        <v>0.5333333333</v>
      </c>
      <c r="E274" s="34" t="s">
        <v>36</v>
      </c>
      <c r="F274" s="36" t="s">
        <v>19</v>
      </c>
      <c r="G274" s="44">
        <v>1.1574074074074073E-4</v>
      </c>
      <c r="H274" s="43"/>
      <c r="R274" s="35"/>
    </row>
    <row r="275" ht="23.25" customHeight="1">
      <c r="C275" s="1"/>
      <c r="D275" s="165">
        <f t="shared" si="29"/>
        <v>0.5334490741</v>
      </c>
      <c r="E275" s="121" t="s">
        <v>133</v>
      </c>
      <c r="F275" s="122" t="s">
        <v>19</v>
      </c>
      <c r="G275" s="88">
        <v>1.1574074074074073E-4</v>
      </c>
      <c r="H275" s="86"/>
      <c r="R275" s="35"/>
    </row>
    <row r="276" ht="45.75" customHeight="1">
      <c r="C276" s="1"/>
      <c r="D276" s="165">
        <f t="shared" si="29"/>
        <v>0.5335648148</v>
      </c>
      <c r="E276" s="31" t="s">
        <v>217</v>
      </c>
      <c r="F276" s="36" t="s">
        <v>22</v>
      </c>
      <c r="G276" s="79">
        <v>0.005208333333333333</v>
      </c>
      <c r="H276" s="63" t="s">
        <v>220</v>
      </c>
      <c r="R276" s="35"/>
    </row>
    <row r="277" ht="57.0" customHeight="1">
      <c r="C277" s="1"/>
      <c r="D277" s="165">
        <f t="shared" si="29"/>
        <v>0.5387731481</v>
      </c>
      <c r="E277" s="31" t="s">
        <v>209</v>
      </c>
      <c r="F277" s="36" t="s">
        <v>19</v>
      </c>
      <c r="G277" s="79">
        <v>0.0020833333333333333</v>
      </c>
      <c r="H277" s="74" t="s">
        <v>221</v>
      </c>
      <c r="R277" s="35"/>
    </row>
    <row r="278" ht="43.5" customHeight="1">
      <c r="C278" s="1"/>
      <c r="D278" s="165">
        <f t="shared" si="29"/>
        <v>0.5408564815</v>
      </c>
      <c r="E278" s="76" t="s">
        <v>179</v>
      </c>
      <c r="F278" s="36" t="s">
        <v>22</v>
      </c>
      <c r="G278" s="44">
        <v>1.1574074074074073E-4</v>
      </c>
      <c r="H278" s="31" t="s">
        <v>222</v>
      </c>
      <c r="R278" s="35"/>
    </row>
    <row r="279" ht="30.75" customHeight="1">
      <c r="C279" s="1"/>
      <c r="D279" s="165">
        <f t="shared" si="29"/>
        <v>0.5409722222</v>
      </c>
      <c r="E279" s="76" t="s">
        <v>44</v>
      </c>
      <c r="F279" s="36" t="s">
        <v>19</v>
      </c>
      <c r="G279" s="44">
        <v>6.944444444444445E-4</v>
      </c>
      <c r="H279" s="63"/>
      <c r="R279" s="35"/>
    </row>
    <row r="280" ht="171.75" customHeight="1">
      <c r="C280" s="1"/>
      <c r="D280" s="123">
        <f t="shared" si="29"/>
        <v>0.5416666667</v>
      </c>
      <c r="E280" s="166" t="s">
        <v>223</v>
      </c>
      <c r="F280" s="175" t="s">
        <v>22</v>
      </c>
      <c r="G280" s="176">
        <v>0.020833333333333332</v>
      </c>
      <c r="H280" s="54" t="s">
        <v>224</v>
      </c>
      <c r="R280" s="35" t="str">
        <f t="shared" ref="R280:R282" si="36">IFERROR(LOOKUP(10^6,1*MID(H280,MIN(FIND({0;1;2;3;4;5;6;7;8;9},H280&amp;"0123456789",FIND("Telp  :"," "&amp;H280&amp;" "))),{0;1;2;3;4;5;6;7;8;9})),"0")</f>
        <v>0</v>
      </c>
      <c r="S280" s="25" t="str">
        <f t="shared" ref="S280:S282" si="37">IFERROR(LOOKUP(10^6,1*MID(H280,MIN(FIND({0;1;2;3;4;5;6;7;8;9},H280&amp;"0123456789",FIND("WA  :"," "&amp;H280&amp;" "))),{0;1;2;3;4;5;6;7;8;9})),"0")</f>
        <v>0</v>
      </c>
      <c r="T280" s="25" t="str">
        <f t="shared" ref="T280:T282" si="38">IFERROR(LOOKUP(10^6,1*MID(H280,MIN(FIND({0;1;2;3;4;5;6;7;8;9},H280&amp;"0123456789",FIND("SMS  :"," "&amp;H280&amp;" "))),{0;1;2;3;4;5;6;7;8;9})),"0")</f>
        <v>0</v>
      </c>
      <c r="U280" s="25" t="str">
        <f t="shared" ref="U280:U282" si="39">IFERROR(LOOKUP(10^6,1*MID(H280,MIN(FIND({0;1;2;3;4;5;6;7;8;9},H280&amp;"0123456789",FIND("IG  :"," "&amp;H280&amp;" "))),{0;1;2;3;4;5;6;7;8;9})),"0")</f>
        <v>0</v>
      </c>
      <c r="V280" s="25" t="str">
        <f t="shared" ref="V280:V282" si="40">IFERROR(LOOKUP(10^6,1*MID(H280,MIN(FIND({0;1;2;3;4;5;6;7;8;9},H280&amp;"0123456789",FIND("Twitter  :"," "&amp;H280&amp;" "))),{0;1;2;3;4;5;6;7;8;9})),"0")</f>
        <v>0</v>
      </c>
      <c r="W280" s="25" t="str">
        <f t="shared" ref="W280:W282" si="41">IFERROR(LOOKUP(10^6,1*MID(H280,MIN(FIND({0;1;2;3;4;5;6;7;8;9},H280&amp;"0123456789",FIND("Youtube  :"," "&amp;H280&amp;" "))),{0;1;2;3;4;5;6;7;8;9})),"0")</f>
        <v>0</v>
      </c>
    </row>
    <row r="281" ht="21.0" customHeight="1">
      <c r="C281" s="1"/>
      <c r="D281" s="165">
        <f t="shared" si="29"/>
        <v>0.5625</v>
      </c>
      <c r="E281" s="31" t="s">
        <v>48</v>
      </c>
      <c r="F281" s="32" t="s">
        <v>19</v>
      </c>
      <c r="G281" s="44">
        <v>6.944444444444445E-4</v>
      </c>
      <c r="H281" s="31"/>
      <c r="R281" s="35" t="str">
        <f t="shared" si="36"/>
        <v>0</v>
      </c>
      <c r="S281" s="25" t="str">
        <f t="shared" si="37"/>
        <v>0</v>
      </c>
      <c r="T281" s="25" t="str">
        <f t="shared" si="38"/>
        <v>0</v>
      </c>
      <c r="U281" s="25" t="str">
        <f t="shared" si="39"/>
        <v>0</v>
      </c>
      <c r="V281" s="25" t="str">
        <f t="shared" si="40"/>
        <v>0</v>
      </c>
      <c r="W281" s="25" t="str">
        <f t="shared" si="41"/>
        <v>0</v>
      </c>
    </row>
    <row r="282" ht="18.0" customHeight="1">
      <c r="C282" s="1"/>
      <c r="D282" s="165">
        <f t="shared" si="29"/>
        <v>0.5631944444</v>
      </c>
      <c r="E282" s="126" t="s">
        <v>136</v>
      </c>
      <c r="F282" s="36" t="s">
        <v>19</v>
      </c>
      <c r="G282" s="44">
        <v>1.1574074074074073E-4</v>
      </c>
      <c r="H282" s="34"/>
      <c r="R282" s="35" t="str">
        <f t="shared" si="36"/>
        <v>0</v>
      </c>
      <c r="S282" s="25" t="str">
        <f t="shared" si="37"/>
        <v>0</v>
      </c>
      <c r="T282" s="25" t="str">
        <f t="shared" si="38"/>
        <v>0</v>
      </c>
      <c r="U282" s="25" t="str">
        <f t="shared" si="39"/>
        <v>0</v>
      </c>
      <c r="V282" s="25" t="str">
        <f t="shared" si="40"/>
        <v>0</v>
      </c>
      <c r="W282" s="25" t="str">
        <f t="shared" si="41"/>
        <v>0</v>
      </c>
    </row>
    <row r="283" ht="18.75" customHeight="1">
      <c r="C283" s="1"/>
      <c r="D283" s="165">
        <f t="shared" si="29"/>
        <v>0.5633101852</v>
      </c>
      <c r="E283" s="129" t="s">
        <v>133</v>
      </c>
      <c r="F283" s="130" t="s">
        <v>19</v>
      </c>
      <c r="G283" s="52">
        <v>1.1574074074074073E-4</v>
      </c>
      <c r="H283" s="53"/>
      <c r="R283" s="35"/>
    </row>
    <row r="284" ht="171.0" customHeight="1">
      <c r="C284" s="1"/>
      <c r="D284" s="165">
        <f t="shared" si="29"/>
        <v>0.5634259259</v>
      </c>
      <c r="E284" s="68" t="s">
        <v>225</v>
      </c>
      <c r="F284" s="36" t="s">
        <v>19</v>
      </c>
      <c r="G284" s="44">
        <v>0.0020833333333333333</v>
      </c>
      <c r="H284" s="68" t="s">
        <v>226</v>
      </c>
      <c r="R284" s="35"/>
    </row>
    <row r="285" ht="54.75" customHeight="1">
      <c r="C285" s="1"/>
      <c r="D285" s="165">
        <f t="shared" si="29"/>
        <v>0.5655092593</v>
      </c>
      <c r="E285" s="68" t="s">
        <v>227</v>
      </c>
      <c r="F285" s="36" t="s">
        <v>143</v>
      </c>
      <c r="G285" s="79">
        <v>0.0016203703703703703</v>
      </c>
      <c r="H285" s="63" t="s">
        <v>228</v>
      </c>
      <c r="R285" s="35"/>
    </row>
    <row r="286" ht="60.75" customHeight="1">
      <c r="C286" s="1"/>
      <c r="D286" s="165">
        <f t="shared" si="29"/>
        <v>0.5671296296</v>
      </c>
      <c r="E286" s="76" t="s">
        <v>229</v>
      </c>
      <c r="F286" s="36" t="s">
        <v>19</v>
      </c>
      <c r="G286" s="44">
        <v>0.0020833333333333333</v>
      </c>
      <c r="H286" s="68" t="s">
        <v>230</v>
      </c>
      <c r="R286" s="35"/>
    </row>
    <row r="287" ht="31.5" customHeight="1">
      <c r="C287" s="1"/>
      <c r="D287" s="165">
        <f t="shared" si="29"/>
        <v>0.569212963</v>
      </c>
      <c r="E287" s="177" t="s">
        <v>38</v>
      </c>
      <c r="F287" s="178" t="s">
        <v>19</v>
      </c>
      <c r="G287" s="179">
        <v>6.944444444444445E-4</v>
      </c>
      <c r="H287" s="43" t="s">
        <v>231</v>
      </c>
      <c r="R287" s="35"/>
    </row>
    <row r="288" ht="31.5" customHeight="1">
      <c r="C288" s="1"/>
      <c r="D288" s="165">
        <f t="shared" si="29"/>
        <v>0.5699074074</v>
      </c>
      <c r="E288" s="137" t="s">
        <v>60</v>
      </c>
      <c r="F288" s="42" t="s">
        <v>19</v>
      </c>
      <c r="G288" s="44">
        <v>6.944444444444445E-4</v>
      </c>
      <c r="H288" s="43" t="s">
        <v>199</v>
      </c>
      <c r="R288" s="35"/>
    </row>
    <row r="289" ht="19.5" customHeight="1">
      <c r="C289" s="1"/>
      <c r="D289" s="165">
        <f t="shared" si="29"/>
        <v>0.5706018519</v>
      </c>
      <c r="E289" s="126" t="s">
        <v>136</v>
      </c>
      <c r="F289" s="36" t="s">
        <v>19</v>
      </c>
      <c r="G289" s="44">
        <v>1.1574074074074073E-4</v>
      </c>
      <c r="H289" s="34"/>
      <c r="R289" s="35"/>
    </row>
    <row r="290" ht="59.25" customHeight="1">
      <c r="C290" s="1"/>
      <c r="D290" s="165">
        <f t="shared" si="29"/>
        <v>0.5707175926</v>
      </c>
      <c r="E290" s="76" t="s">
        <v>229</v>
      </c>
      <c r="F290" s="36" t="s">
        <v>19</v>
      </c>
      <c r="G290" s="44">
        <v>0.0020833333333333333</v>
      </c>
      <c r="H290" s="68" t="s">
        <v>232</v>
      </c>
      <c r="R290" s="35"/>
    </row>
    <row r="291" ht="18.75" customHeight="1">
      <c r="C291" s="1"/>
      <c r="D291" s="165">
        <f t="shared" si="29"/>
        <v>0.5728009259</v>
      </c>
      <c r="E291" s="50" t="s">
        <v>201</v>
      </c>
      <c r="F291" s="51" t="s">
        <v>19</v>
      </c>
      <c r="G291" s="52">
        <v>1.1574074074074073E-4</v>
      </c>
      <c r="H291" s="89"/>
      <c r="R291" s="35"/>
    </row>
    <row r="292" ht="34.5" customHeight="1">
      <c r="C292" s="1"/>
      <c r="D292" s="165">
        <f t="shared" si="29"/>
        <v>0.5729166667</v>
      </c>
      <c r="E292" s="134" t="s">
        <v>204</v>
      </c>
      <c r="F292" s="162" t="s">
        <v>19</v>
      </c>
      <c r="G292" s="163">
        <v>0.0020833333333333333</v>
      </c>
      <c r="H292" s="164" t="s">
        <v>219</v>
      </c>
      <c r="R292" s="35"/>
    </row>
    <row r="293" ht="19.5" customHeight="1">
      <c r="C293" s="1"/>
      <c r="D293" s="165">
        <f t="shared" si="29"/>
        <v>0.575</v>
      </c>
      <c r="E293" s="34" t="s">
        <v>36</v>
      </c>
      <c r="F293" s="36" t="s">
        <v>19</v>
      </c>
      <c r="G293" s="44">
        <v>1.1574074074074073E-4</v>
      </c>
      <c r="H293" s="43"/>
      <c r="R293" s="35"/>
    </row>
    <row r="294" ht="54.0" customHeight="1">
      <c r="C294" s="1"/>
      <c r="D294" s="123">
        <f t="shared" si="29"/>
        <v>0.5751157407</v>
      </c>
      <c r="E294" s="76" t="s">
        <v>229</v>
      </c>
      <c r="F294" s="36" t="s">
        <v>19</v>
      </c>
      <c r="G294" s="44">
        <v>0.0020833333333333333</v>
      </c>
      <c r="H294" s="68" t="s">
        <v>233</v>
      </c>
      <c r="R294" s="35"/>
    </row>
    <row r="295" ht="30.75" customHeight="1">
      <c r="C295" s="1"/>
      <c r="D295" s="123">
        <f t="shared" si="29"/>
        <v>0.5771990741</v>
      </c>
      <c r="E295" s="76" t="s">
        <v>58</v>
      </c>
      <c r="F295" s="71" t="s">
        <v>19</v>
      </c>
      <c r="G295" s="72">
        <v>6.944444444444445E-4</v>
      </c>
      <c r="H295" s="31" t="s">
        <v>234</v>
      </c>
      <c r="R295" s="35"/>
    </row>
    <row r="296" ht="18.75" customHeight="1">
      <c r="C296" s="1"/>
      <c r="D296" s="123">
        <f t="shared" si="29"/>
        <v>0.5778935185</v>
      </c>
      <c r="E296" s="126" t="s">
        <v>136</v>
      </c>
      <c r="F296" s="36" t="s">
        <v>19</v>
      </c>
      <c r="G296" s="44">
        <v>1.1574074074074073E-4</v>
      </c>
      <c r="H296" s="34"/>
      <c r="R296" s="35"/>
    </row>
    <row r="297" ht="51.75" customHeight="1">
      <c r="C297" s="1"/>
      <c r="D297" s="123">
        <f t="shared" si="29"/>
        <v>0.5780092593</v>
      </c>
      <c r="E297" s="76" t="s">
        <v>229</v>
      </c>
      <c r="F297" s="36" t="s">
        <v>19</v>
      </c>
      <c r="G297" s="44">
        <v>0.0020833333333333333</v>
      </c>
      <c r="H297" s="45" t="s">
        <v>235</v>
      </c>
      <c r="R297" s="35"/>
    </row>
    <row r="298" ht="16.5" customHeight="1">
      <c r="C298" s="1"/>
      <c r="D298" s="123">
        <f t="shared" si="29"/>
        <v>0.5800925926</v>
      </c>
      <c r="E298" s="129" t="s">
        <v>133</v>
      </c>
      <c r="F298" s="130" t="s">
        <v>19</v>
      </c>
      <c r="G298" s="52">
        <v>1.1574074074074073E-4</v>
      </c>
      <c r="H298" s="53"/>
      <c r="R298" s="35"/>
    </row>
    <row r="299" ht="54.75" customHeight="1">
      <c r="C299" s="1"/>
      <c r="D299" s="123">
        <f t="shared" si="29"/>
        <v>0.5802083333</v>
      </c>
      <c r="E299" s="68" t="s">
        <v>236</v>
      </c>
      <c r="F299" s="36" t="s">
        <v>143</v>
      </c>
      <c r="G299" s="79">
        <v>9.259259259259259E-4</v>
      </c>
      <c r="H299" s="63" t="s">
        <v>228</v>
      </c>
      <c r="R299" s="35"/>
    </row>
    <row r="300" ht="56.25" customHeight="1">
      <c r="C300" s="1"/>
      <c r="D300" s="123">
        <f t="shared" si="29"/>
        <v>0.5811342593</v>
      </c>
      <c r="E300" s="76" t="s">
        <v>229</v>
      </c>
      <c r="F300" s="36" t="s">
        <v>19</v>
      </c>
      <c r="G300" s="44">
        <v>0.0020833333333333333</v>
      </c>
      <c r="H300" s="68" t="s">
        <v>237</v>
      </c>
      <c r="R300" s="35"/>
    </row>
    <row r="301" ht="20.25" customHeight="1">
      <c r="C301" s="1"/>
      <c r="D301" s="123">
        <f t="shared" si="29"/>
        <v>0.5832175926</v>
      </c>
      <c r="E301" s="126" t="s">
        <v>136</v>
      </c>
      <c r="F301" s="36" t="s">
        <v>19</v>
      </c>
      <c r="G301" s="44">
        <v>1.1574074074074073E-4</v>
      </c>
      <c r="H301" s="34"/>
      <c r="R301" s="35"/>
    </row>
    <row r="302" ht="49.5" customHeight="1">
      <c r="C302" s="1"/>
      <c r="D302" s="123">
        <f t="shared" si="29"/>
        <v>0.5833333333</v>
      </c>
      <c r="E302" s="94" t="s">
        <v>98</v>
      </c>
      <c r="F302" s="77" t="s">
        <v>19</v>
      </c>
      <c r="G302" s="56">
        <v>0.001388888888888889</v>
      </c>
      <c r="H302" s="95"/>
      <c r="R302" s="35"/>
    </row>
    <row r="303" ht="18.0" customHeight="1">
      <c r="C303" s="1"/>
      <c r="D303" s="123">
        <f t="shared" si="29"/>
        <v>0.5847222222</v>
      </c>
      <c r="E303" s="129" t="s">
        <v>133</v>
      </c>
      <c r="F303" s="130" t="s">
        <v>19</v>
      </c>
      <c r="G303" s="52">
        <v>1.1574074074074073E-4</v>
      </c>
      <c r="H303" s="53"/>
      <c r="R303" s="35"/>
    </row>
    <row r="304" ht="54.75" customHeight="1">
      <c r="C304" s="1"/>
      <c r="D304" s="123">
        <f t="shared" si="29"/>
        <v>0.584837963</v>
      </c>
      <c r="E304" s="31" t="s">
        <v>238</v>
      </c>
      <c r="F304" s="36" t="s">
        <v>19</v>
      </c>
      <c r="G304" s="44">
        <v>0.0020833333333333333</v>
      </c>
      <c r="H304" s="45" t="s">
        <v>239</v>
      </c>
      <c r="R304" s="35"/>
    </row>
    <row r="305" ht="32.25" customHeight="1">
      <c r="C305" s="1"/>
      <c r="D305" s="123">
        <f t="shared" si="29"/>
        <v>0.5869212963</v>
      </c>
      <c r="E305" s="31" t="s">
        <v>38</v>
      </c>
      <c r="F305" s="36" t="s">
        <v>19</v>
      </c>
      <c r="G305" s="44">
        <v>6.944444444444445E-4</v>
      </c>
      <c r="H305" s="31" t="s">
        <v>240</v>
      </c>
      <c r="R305" s="35"/>
    </row>
    <row r="306" ht="30.0" customHeight="1">
      <c r="C306" s="1"/>
      <c r="D306" s="123">
        <f t="shared" si="29"/>
        <v>0.5876157407</v>
      </c>
      <c r="E306" s="31" t="s">
        <v>241</v>
      </c>
      <c r="F306" s="36" t="s">
        <v>19</v>
      </c>
      <c r="G306" s="44">
        <v>6.944444444444445E-4</v>
      </c>
      <c r="H306" s="43" t="s">
        <v>242</v>
      </c>
      <c r="R306" s="35"/>
    </row>
    <row r="307" ht="21.0" customHeight="1">
      <c r="C307" s="1"/>
      <c r="D307" s="123">
        <f t="shared" si="29"/>
        <v>0.5883101852</v>
      </c>
      <c r="E307" s="126" t="s">
        <v>136</v>
      </c>
      <c r="F307" s="36" t="s">
        <v>19</v>
      </c>
      <c r="G307" s="44">
        <v>1.1574074074074073E-4</v>
      </c>
      <c r="H307" s="34"/>
      <c r="R307" s="35"/>
    </row>
    <row r="308" ht="52.5" customHeight="1">
      <c r="C308" s="1"/>
      <c r="D308" s="123">
        <f t="shared" si="29"/>
        <v>0.5884259259</v>
      </c>
      <c r="E308" s="31" t="s">
        <v>238</v>
      </c>
      <c r="F308" s="36" t="s">
        <v>19</v>
      </c>
      <c r="G308" s="44">
        <v>0.0020833333333333333</v>
      </c>
      <c r="H308" s="45" t="s">
        <v>243</v>
      </c>
      <c r="R308" s="35"/>
    </row>
    <row r="309" ht="48.0" customHeight="1">
      <c r="C309" s="1"/>
      <c r="D309" s="123">
        <f t="shared" si="29"/>
        <v>0.5905092593</v>
      </c>
      <c r="E309" s="142" t="s">
        <v>58</v>
      </c>
      <c r="F309" s="143" t="s">
        <v>19</v>
      </c>
      <c r="G309" s="144">
        <v>6.944444444444445E-4</v>
      </c>
      <c r="H309" s="145" t="s">
        <v>244</v>
      </c>
      <c r="R309" s="35"/>
    </row>
    <row r="310" ht="59.25" customHeight="1">
      <c r="C310" s="1"/>
      <c r="D310" s="123">
        <f t="shared" si="29"/>
        <v>0.5912037037</v>
      </c>
      <c r="E310" s="31" t="s">
        <v>238</v>
      </c>
      <c r="F310" s="36" t="s">
        <v>19</v>
      </c>
      <c r="G310" s="44">
        <v>0.0024305555555555556</v>
      </c>
      <c r="H310" s="68" t="s">
        <v>245</v>
      </c>
      <c r="R310" s="35"/>
    </row>
    <row r="311" ht="24.0" customHeight="1">
      <c r="C311" s="1"/>
      <c r="D311" s="123">
        <f t="shared" si="29"/>
        <v>0.5936342593</v>
      </c>
      <c r="E311" s="129" t="s">
        <v>133</v>
      </c>
      <c r="F311" s="130" t="s">
        <v>19</v>
      </c>
      <c r="G311" s="52">
        <v>1.1574074074074073E-4</v>
      </c>
      <c r="H311" s="53"/>
      <c r="R311" s="35"/>
    </row>
    <row r="312" ht="44.25" customHeight="1">
      <c r="C312" s="1"/>
      <c r="D312" s="123">
        <f t="shared" si="29"/>
        <v>0.59375</v>
      </c>
      <c r="E312" s="69" t="s">
        <v>204</v>
      </c>
      <c r="F312" s="180" t="s">
        <v>19</v>
      </c>
      <c r="G312" s="181">
        <v>0.0020833333333333333</v>
      </c>
      <c r="H312" s="69" t="s">
        <v>246</v>
      </c>
      <c r="R312" s="35"/>
    </row>
    <row r="313" ht="20.25" customHeight="1">
      <c r="C313" s="1"/>
      <c r="D313" s="123">
        <f t="shared" si="29"/>
        <v>0.5958333333</v>
      </c>
      <c r="E313" s="169" t="s">
        <v>109</v>
      </c>
      <c r="F313" s="42" t="s">
        <v>19</v>
      </c>
      <c r="G313" s="33">
        <v>1.1574074074074073E-4</v>
      </c>
      <c r="H313" s="41"/>
      <c r="R313" s="35"/>
    </row>
    <row r="314" ht="57.0" customHeight="1">
      <c r="C314" s="1"/>
      <c r="D314" s="123">
        <f t="shared" si="29"/>
        <v>0.5959490741</v>
      </c>
      <c r="E314" s="31" t="s">
        <v>238</v>
      </c>
      <c r="F314" s="36" t="s">
        <v>19</v>
      </c>
      <c r="G314" s="44">
        <v>0.0020833333333333333</v>
      </c>
      <c r="H314" s="68" t="s">
        <v>247</v>
      </c>
      <c r="R314" s="35"/>
    </row>
    <row r="315" ht="47.25" customHeight="1">
      <c r="C315" s="1"/>
      <c r="D315" s="123">
        <f t="shared" si="29"/>
        <v>0.5980324074</v>
      </c>
      <c r="E315" s="80" t="s">
        <v>82</v>
      </c>
      <c r="F315" s="81" t="s">
        <v>19</v>
      </c>
      <c r="G315" s="82">
        <v>6.944444444444445E-4</v>
      </c>
      <c r="H315" s="174" t="s">
        <v>248</v>
      </c>
      <c r="R315" s="35"/>
    </row>
    <row r="316" ht="18.0" customHeight="1">
      <c r="C316" s="1"/>
      <c r="D316" s="123">
        <f t="shared" si="29"/>
        <v>0.5987268519</v>
      </c>
      <c r="E316" s="169" t="s">
        <v>109</v>
      </c>
      <c r="F316" s="42" t="s">
        <v>19</v>
      </c>
      <c r="G316" s="33">
        <v>1.1574074074074073E-4</v>
      </c>
      <c r="H316" s="41"/>
      <c r="R316" s="35"/>
    </row>
    <row r="317" ht="19.5" customHeight="1">
      <c r="C317" s="1"/>
      <c r="D317" s="123">
        <f t="shared" si="29"/>
        <v>0.5988425926</v>
      </c>
      <c r="E317" s="129" t="s">
        <v>133</v>
      </c>
      <c r="F317" s="130" t="s">
        <v>19</v>
      </c>
      <c r="G317" s="52">
        <v>1.1574074074074073E-4</v>
      </c>
      <c r="H317" s="53"/>
      <c r="R317" s="35"/>
    </row>
    <row r="318" ht="57.0" customHeight="1">
      <c r="C318" s="1"/>
      <c r="D318" s="123">
        <f t="shared" si="29"/>
        <v>0.5989583333</v>
      </c>
      <c r="E318" s="31" t="s">
        <v>238</v>
      </c>
      <c r="F318" s="36" t="s">
        <v>19</v>
      </c>
      <c r="G318" s="44">
        <v>0.0020833333333333333</v>
      </c>
      <c r="H318" s="68" t="s">
        <v>249</v>
      </c>
      <c r="R318" s="35"/>
    </row>
    <row r="319" ht="52.5" customHeight="1">
      <c r="C319" s="1"/>
      <c r="D319" s="123">
        <f t="shared" si="29"/>
        <v>0.6010416667</v>
      </c>
      <c r="E319" s="68" t="s">
        <v>250</v>
      </c>
      <c r="F319" s="36" t="s">
        <v>143</v>
      </c>
      <c r="G319" s="79">
        <v>9.259259259259259E-4</v>
      </c>
      <c r="H319" s="63" t="s">
        <v>228</v>
      </c>
      <c r="R319" s="35"/>
    </row>
    <row r="320" ht="55.5" customHeight="1">
      <c r="C320" s="1"/>
      <c r="D320" s="123">
        <f t="shared" si="29"/>
        <v>0.6019675926</v>
      </c>
      <c r="E320" s="31" t="s">
        <v>238</v>
      </c>
      <c r="F320" s="36" t="s">
        <v>19</v>
      </c>
      <c r="G320" s="44">
        <v>0.0020833333333333333</v>
      </c>
      <c r="H320" s="68" t="s">
        <v>251</v>
      </c>
      <c r="R320" s="35"/>
    </row>
    <row r="321" ht="18.75" customHeight="1">
      <c r="C321" s="1"/>
      <c r="D321" s="123">
        <f t="shared" si="29"/>
        <v>0.6040509259</v>
      </c>
      <c r="E321" s="129" t="s">
        <v>252</v>
      </c>
      <c r="F321" s="130" t="s">
        <v>19</v>
      </c>
      <c r="G321" s="52">
        <v>1.1574074074074073E-4</v>
      </c>
      <c r="H321" s="53"/>
      <c r="R321" s="35"/>
    </row>
    <row r="322" ht="78.0" customHeight="1">
      <c r="C322" s="1"/>
      <c r="D322" s="123">
        <f t="shared" si="29"/>
        <v>0.6041666667</v>
      </c>
      <c r="E322" s="166" t="s">
        <v>253</v>
      </c>
      <c r="F322" s="167" t="s">
        <v>19</v>
      </c>
      <c r="G322" s="56">
        <v>0.001388888888888889</v>
      </c>
      <c r="H322" s="168"/>
      <c r="R322" s="35"/>
    </row>
    <row r="323" ht="23.25" customHeight="1">
      <c r="C323" s="1"/>
      <c r="D323" s="123">
        <f t="shared" si="29"/>
        <v>0.6055555556</v>
      </c>
      <c r="E323" s="169" t="s">
        <v>109</v>
      </c>
      <c r="F323" s="42" t="s">
        <v>19</v>
      </c>
      <c r="G323" s="33">
        <v>1.1574074074074073E-4</v>
      </c>
      <c r="H323" s="41"/>
      <c r="R323" s="35"/>
    </row>
    <row r="324" ht="60.0" customHeight="1">
      <c r="C324" s="1"/>
      <c r="D324" s="123">
        <f t="shared" si="29"/>
        <v>0.6056712963</v>
      </c>
      <c r="E324" s="31" t="s">
        <v>238</v>
      </c>
      <c r="F324" s="36" t="s">
        <v>19</v>
      </c>
      <c r="G324" s="44">
        <v>0.0020833333333333333</v>
      </c>
      <c r="H324" s="68" t="s">
        <v>254</v>
      </c>
      <c r="R324" s="35"/>
    </row>
    <row r="325" ht="18.0" customHeight="1">
      <c r="C325" s="1"/>
      <c r="D325" s="123">
        <f t="shared" si="29"/>
        <v>0.6077546296</v>
      </c>
      <c r="E325" s="170" t="s">
        <v>215</v>
      </c>
      <c r="F325" s="171" t="s">
        <v>19</v>
      </c>
      <c r="G325" s="172">
        <v>1.1574074074074073E-4</v>
      </c>
      <c r="H325" s="173"/>
      <c r="R325" s="35"/>
    </row>
    <row r="326" ht="38.25" customHeight="1">
      <c r="C326" s="1"/>
      <c r="D326" s="123">
        <f t="shared" si="29"/>
        <v>0.6078703704</v>
      </c>
      <c r="E326" s="166" t="s">
        <v>255</v>
      </c>
      <c r="F326" s="42" t="s">
        <v>46</v>
      </c>
      <c r="G326" s="33">
        <v>0.0020833333333333333</v>
      </c>
      <c r="H326" s="31"/>
      <c r="R326" s="35"/>
    </row>
    <row r="327" ht="21.0" customHeight="1">
      <c r="C327" s="1"/>
      <c r="D327" s="123">
        <f t="shared" si="29"/>
        <v>0.6099537037</v>
      </c>
      <c r="E327" s="128" t="s">
        <v>109</v>
      </c>
      <c r="F327" s="42" t="s">
        <v>19</v>
      </c>
      <c r="G327" s="33">
        <v>1.1574074074074073E-4</v>
      </c>
      <c r="H327" s="31"/>
      <c r="R327" s="35"/>
    </row>
    <row r="328" ht="60.0" customHeight="1">
      <c r="C328" s="1"/>
      <c r="D328" s="123">
        <f t="shared" si="29"/>
        <v>0.6100694444</v>
      </c>
      <c r="E328" s="31" t="s">
        <v>238</v>
      </c>
      <c r="F328" s="36" t="s">
        <v>19</v>
      </c>
      <c r="G328" s="44">
        <v>0.0020833333333333333</v>
      </c>
      <c r="H328" s="45" t="s">
        <v>256</v>
      </c>
      <c r="R328" s="35"/>
    </row>
    <row r="329" ht="17.25" customHeight="1">
      <c r="C329" s="1"/>
      <c r="D329" s="123">
        <f t="shared" si="29"/>
        <v>0.6121527778</v>
      </c>
      <c r="E329" s="129" t="s">
        <v>133</v>
      </c>
      <c r="F329" s="130" t="s">
        <v>19</v>
      </c>
      <c r="G329" s="52">
        <v>1.1574074074074073E-4</v>
      </c>
      <c r="H329" s="53"/>
      <c r="R329" s="35"/>
    </row>
    <row r="330" ht="52.5" customHeight="1">
      <c r="C330" s="1"/>
      <c r="D330" s="123">
        <f t="shared" si="29"/>
        <v>0.6122685185</v>
      </c>
      <c r="E330" s="68" t="s">
        <v>257</v>
      </c>
      <c r="F330" s="36" t="s">
        <v>143</v>
      </c>
      <c r="G330" s="79">
        <v>8.101851851851852E-4</v>
      </c>
      <c r="H330" s="63" t="s">
        <v>228</v>
      </c>
      <c r="R330" s="35"/>
    </row>
    <row r="331" ht="55.5" customHeight="1">
      <c r="C331" s="1"/>
      <c r="D331" s="123">
        <f t="shared" si="29"/>
        <v>0.6130787037</v>
      </c>
      <c r="E331" s="31" t="s">
        <v>238</v>
      </c>
      <c r="F331" s="36" t="s">
        <v>19</v>
      </c>
      <c r="G331" s="44">
        <v>0.001388888888888889</v>
      </c>
      <c r="H331" s="68" t="s">
        <v>258</v>
      </c>
      <c r="R331" s="35"/>
    </row>
    <row r="332" ht="22.5" customHeight="1">
      <c r="C332" s="1"/>
      <c r="D332" s="123">
        <f t="shared" si="29"/>
        <v>0.6144675926</v>
      </c>
      <c r="E332" s="50" t="s">
        <v>201</v>
      </c>
      <c r="F332" s="51" t="s">
        <v>19</v>
      </c>
      <c r="G332" s="52">
        <v>1.1574074074074073E-4</v>
      </c>
      <c r="H332" s="89"/>
      <c r="R332" s="35"/>
    </row>
    <row r="333" ht="41.25" customHeight="1">
      <c r="C333" s="1"/>
      <c r="D333" s="123">
        <f t="shared" si="29"/>
        <v>0.6145833333</v>
      </c>
      <c r="E333" s="134" t="s">
        <v>204</v>
      </c>
      <c r="F333" s="162" t="s">
        <v>19</v>
      </c>
      <c r="G333" s="163">
        <v>0.0020833333333333333</v>
      </c>
      <c r="H333" s="164" t="s">
        <v>172</v>
      </c>
      <c r="R333" s="35"/>
    </row>
    <row r="334" ht="21.0" customHeight="1">
      <c r="C334" s="1"/>
      <c r="D334" s="123">
        <f t="shared" si="29"/>
        <v>0.6166666667</v>
      </c>
      <c r="E334" s="34" t="s">
        <v>36</v>
      </c>
      <c r="F334" s="36" t="s">
        <v>19</v>
      </c>
      <c r="G334" s="44">
        <v>1.1574074074074073E-4</v>
      </c>
      <c r="H334" s="43"/>
      <c r="R334" s="35"/>
    </row>
    <row r="335" ht="57.0" customHeight="1">
      <c r="C335" s="1"/>
      <c r="D335" s="123">
        <f t="shared" si="29"/>
        <v>0.6167824074</v>
      </c>
      <c r="E335" s="31" t="s">
        <v>238</v>
      </c>
      <c r="F335" s="36" t="s">
        <v>19</v>
      </c>
      <c r="G335" s="44">
        <v>0.0020833333333333333</v>
      </c>
      <c r="H335" s="68" t="s">
        <v>259</v>
      </c>
      <c r="R335" s="35"/>
    </row>
    <row r="336" ht="48.0" customHeight="1">
      <c r="C336" s="1"/>
      <c r="D336" s="123">
        <f t="shared" si="29"/>
        <v>0.6188657407</v>
      </c>
      <c r="E336" s="149" t="s">
        <v>58</v>
      </c>
      <c r="F336" s="150" t="s">
        <v>19</v>
      </c>
      <c r="G336" s="151">
        <v>6.944444444444445E-4</v>
      </c>
      <c r="H336" s="145" t="s">
        <v>260</v>
      </c>
      <c r="R336" s="35"/>
    </row>
    <row r="337" ht="21.0" customHeight="1">
      <c r="C337" s="1"/>
      <c r="D337" s="123">
        <f t="shared" si="29"/>
        <v>0.6195601852</v>
      </c>
      <c r="E337" s="34" t="s">
        <v>36</v>
      </c>
      <c r="F337" s="36" t="s">
        <v>19</v>
      </c>
      <c r="G337" s="44">
        <v>1.1574074074074073E-4</v>
      </c>
      <c r="H337" s="43"/>
      <c r="R337" s="35"/>
    </row>
    <row r="338" ht="40.5" customHeight="1">
      <c r="C338" s="1"/>
      <c r="D338" s="123">
        <f t="shared" si="29"/>
        <v>0.6196759259</v>
      </c>
      <c r="E338" s="182" t="s">
        <v>261</v>
      </c>
      <c r="F338" s="71" t="s">
        <v>19</v>
      </c>
      <c r="G338" s="107">
        <v>6.944444444444445E-4</v>
      </c>
      <c r="H338" s="63"/>
      <c r="R338" s="35"/>
    </row>
    <row r="339" ht="20.25" customHeight="1">
      <c r="C339" s="1"/>
      <c r="D339" s="123">
        <f t="shared" si="29"/>
        <v>0.6203703704</v>
      </c>
      <c r="E339" s="50" t="s">
        <v>201</v>
      </c>
      <c r="F339" s="51" t="s">
        <v>19</v>
      </c>
      <c r="G339" s="52">
        <v>1.1574074074074073E-4</v>
      </c>
      <c r="H339" s="89"/>
      <c r="R339" s="35"/>
    </row>
    <row r="340" ht="53.25" customHeight="1">
      <c r="C340" s="1"/>
      <c r="D340" s="123">
        <f t="shared" si="29"/>
        <v>0.6204861111</v>
      </c>
      <c r="E340" s="31" t="s">
        <v>238</v>
      </c>
      <c r="F340" s="36" t="s">
        <v>19</v>
      </c>
      <c r="G340" s="44">
        <v>0.0020833333333333333</v>
      </c>
      <c r="H340" s="68" t="s">
        <v>262</v>
      </c>
      <c r="R340" s="35"/>
    </row>
    <row r="341" ht="54.0" customHeight="1">
      <c r="C341" s="1"/>
      <c r="D341" s="123">
        <f t="shared" si="29"/>
        <v>0.6225694444</v>
      </c>
      <c r="E341" s="68" t="s">
        <v>250</v>
      </c>
      <c r="F341" s="36" t="s">
        <v>143</v>
      </c>
      <c r="G341" s="79">
        <v>9.25925925925926E-4</v>
      </c>
      <c r="H341" s="63" t="s">
        <v>228</v>
      </c>
      <c r="R341" s="35"/>
    </row>
    <row r="342" ht="58.5" customHeight="1">
      <c r="C342" s="1"/>
      <c r="D342" s="123">
        <f t="shared" si="29"/>
        <v>0.6234953704</v>
      </c>
      <c r="E342" s="31" t="s">
        <v>238</v>
      </c>
      <c r="F342" s="36" t="s">
        <v>19</v>
      </c>
      <c r="G342" s="44">
        <v>0.001388888888888889</v>
      </c>
      <c r="H342" s="68" t="s">
        <v>263</v>
      </c>
      <c r="R342" s="35"/>
    </row>
    <row r="343" ht="21.75" customHeight="1">
      <c r="C343" s="1"/>
      <c r="D343" s="123">
        <f t="shared" si="29"/>
        <v>0.6248842593</v>
      </c>
      <c r="E343" s="34" t="s">
        <v>36</v>
      </c>
      <c r="F343" s="36" t="s">
        <v>19</v>
      </c>
      <c r="G343" s="44">
        <v>1.1574074074074073E-4</v>
      </c>
      <c r="H343" s="43"/>
      <c r="R343" s="35"/>
    </row>
    <row r="344" ht="63.0" customHeight="1">
      <c r="C344" s="1"/>
      <c r="D344" s="183"/>
      <c r="E344" s="184"/>
      <c r="F344" s="185"/>
      <c r="G344" s="186"/>
      <c r="H344" s="187"/>
      <c r="R344" s="35"/>
    </row>
    <row r="345" ht="15.75" customHeight="1">
      <c r="C345" s="1"/>
      <c r="D345" s="114" t="s">
        <v>118</v>
      </c>
      <c r="E345" s="115" t="s">
        <v>264</v>
      </c>
      <c r="F345" s="115"/>
      <c r="G345" s="116"/>
      <c r="H345" s="115"/>
      <c r="R345" s="35" t="str">
        <f t="shared" ref="R345:R382" si="42">IFERROR(LOOKUP(10^6,1*MID(H345,MIN(FIND({0;1;2;3;4;5;6;7;8;9},H345&amp;"0123456789",FIND("Telp  :"," "&amp;H345&amp;" "))),{0;1;2;3;4;5;6;7;8;9})),"0")</f>
        <v>0</v>
      </c>
      <c r="S345" s="25" t="str">
        <f t="shared" ref="S345:S382" si="43">IFERROR(LOOKUP(10^6,1*MID(H345,MIN(FIND({0;1;2;3;4;5;6;7;8;9},H345&amp;"0123456789",FIND("WA  :"," "&amp;H345&amp;" "))),{0;1;2;3;4;5;6;7;8;9})),"0")</f>
        <v>0</v>
      </c>
      <c r="T345" s="25" t="str">
        <f t="shared" ref="T345:T382" si="44">IFERROR(LOOKUP(10^6,1*MID(H345,MIN(FIND({0;1;2;3;4;5;6;7;8;9},H345&amp;"0123456789",FIND("SMS  :"," "&amp;H345&amp;" "))),{0;1;2;3;4;5;6;7;8;9})),"0")</f>
        <v>0</v>
      </c>
      <c r="U345" s="25" t="str">
        <f t="shared" ref="U345:U382" si="45">IFERROR(LOOKUP(10^6,1*MID(H345,MIN(FIND({0;1;2;3;4;5;6;7;8;9},H345&amp;"0123456789",FIND("IG  :"," "&amp;H345&amp;" "))),{0;1;2;3;4;5;6;7;8;9})),"0")</f>
        <v>0</v>
      </c>
      <c r="V345" s="25" t="str">
        <f t="shared" ref="V345:V382" si="46">IFERROR(LOOKUP(10^6,1*MID(H345,MIN(FIND({0;1;2;3;4;5;6;7;8;9},H345&amp;"0123456789",FIND("Twitter  :"," "&amp;H345&amp;" "))),{0;1;2;3;4;5;6;7;8;9})),"0")</f>
        <v>0</v>
      </c>
      <c r="W345" s="25" t="str">
        <f t="shared" ref="W345:W382" si="47">IFERROR(LOOKUP(10^6,1*MID(H345,MIN(FIND({0;1;2;3;4;5;6;7;8;9},H345&amp;"0123456789",FIND("Youtube  :"," "&amp;H345&amp;" "))),{0;1;2;3;4;5;6;7;8;9})),"0")</f>
        <v>0</v>
      </c>
    </row>
    <row r="346" ht="15.75" customHeight="1">
      <c r="C346" s="1"/>
      <c r="D346" s="114" t="s">
        <v>24</v>
      </c>
      <c r="E346" s="188" t="s">
        <v>265</v>
      </c>
      <c r="F346" s="115"/>
      <c r="G346" s="116"/>
      <c r="H346" s="115"/>
      <c r="R346" s="35" t="str">
        <f t="shared" si="42"/>
        <v>0</v>
      </c>
      <c r="S346" s="25" t="str">
        <f t="shared" si="43"/>
        <v>0</v>
      </c>
      <c r="T346" s="25" t="str">
        <f t="shared" si="44"/>
        <v>0</v>
      </c>
      <c r="U346" s="25" t="str">
        <f t="shared" si="45"/>
        <v>0</v>
      </c>
      <c r="V346" s="25" t="str">
        <f t="shared" si="46"/>
        <v>0</v>
      </c>
      <c r="W346" s="25" t="str">
        <f t="shared" si="47"/>
        <v>0</v>
      </c>
    </row>
    <row r="347" ht="15.75" customHeight="1">
      <c r="C347" s="1"/>
      <c r="D347" s="114" t="s">
        <v>121</v>
      </c>
      <c r="E347" s="188" t="s">
        <v>266</v>
      </c>
      <c r="F347" s="115"/>
      <c r="G347" s="116"/>
      <c r="H347" s="115"/>
      <c r="R347" s="35" t="str">
        <f t="shared" si="42"/>
        <v>0</v>
      </c>
      <c r="S347" s="25" t="str">
        <f t="shared" si="43"/>
        <v>0</v>
      </c>
      <c r="T347" s="25" t="str">
        <f t="shared" si="44"/>
        <v>0</v>
      </c>
      <c r="U347" s="25" t="str">
        <f t="shared" si="45"/>
        <v>0</v>
      </c>
      <c r="V347" s="25" t="str">
        <f t="shared" si="46"/>
        <v>0</v>
      </c>
      <c r="W347" s="25" t="str">
        <f t="shared" si="47"/>
        <v>0</v>
      </c>
    </row>
    <row r="348" ht="15.75" customHeight="1">
      <c r="C348" s="1"/>
      <c r="D348" s="114" t="s">
        <v>122</v>
      </c>
      <c r="E348" s="188" t="s">
        <v>267</v>
      </c>
      <c r="F348" s="115"/>
      <c r="G348" s="116"/>
      <c r="H348" s="115"/>
      <c r="R348" s="35" t="str">
        <f t="shared" si="42"/>
        <v>0</v>
      </c>
      <c r="S348" s="25" t="str">
        <f t="shared" si="43"/>
        <v>0</v>
      </c>
      <c r="T348" s="25" t="str">
        <f t="shared" si="44"/>
        <v>0</v>
      </c>
      <c r="U348" s="25" t="str">
        <f t="shared" si="45"/>
        <v>0</v>
      </c>
      <c r="V348" s="25" t="str">
        <f t="shared" si="46"/>
        <v>0</v>
      </c>
      <c r="W348" s="25" t="str">
        <f t="shared" si="47"/>
        <v>0</v>
      </c>
    </row>
    <row r="349" ht="15.75" customHeight="1">
      <c r="C349" s="1"/>
      <c r="D349" s="114" t="s">
        <v>123</v>
      </c>
      <c r="E349" s="115" t="s">
        <v>268</v>
      </c>
      <c r="F349" s="115"/>
      <c r="G349" s="116"/>
      <c r="H349" s="115"/>
      <c r="R349" s="35" t="str">
        <f t="shared" si="42"/>
        <v>0</v>
      </c>
      <c r="S349" s="25" t="str">
        <f t="shared" si="43"/>
        <v>0</v>
      </c>
      <c r="T349" s="25" t="str">
        <f t="shared" si="44"/>
        <v>0</v>
      </c>
      <c r="U349" s="25" t="str">
        <f t="shared" si="45"/>
        <v>0</v>
      </c>
      <c r="V349" s="25" t="str">
        <f t="shared" si="46"/>
        <v>0</v>
      </c>
      <c r="W349" s="25" t="str">
        <f t="shared" si="47"/>
        <v>0</v>
      </c>
    </row>
    <row r="350" ht="15.75" customHeight="1">
      <c r="C350" s="1"/>
      <c r="D350" s="114" t="s">
        <v>124</v>
      </c>
      <c r="E350" s="115" t="s">
        <v>120</v>
      </c>
      <c r="F350" s="115"/>
      <c r="G350" s="116"/>
      <c r="H350" s="115"/>
      <c r="R350" s="35" t="str">
        <f t="shared" si="42"/>
        <v>0</v>
      </c>
      <c r="S350" s="25" t="str">
        <f t="shared" si="43"/>
        <v>0</v>
      </c>
      <c r="T350" s="25" t="str">
        <f t="shared" si="44"/>
        <v>0</v>
      </c>
      <c r="U350" s="25" t="str">
        <f t="shared" si="45"/>
        <v>0</v>
      </c>
      <c r="V350" s="25" t="str">
        <f t="shared" si="46"/>
        <v>0</v>
      </c>
      <c r="W350" s="25" t="str">
        <f t="shared" si="47"/>
        <v>0</v>
      </c>
    </row>
    <row r="351" ht="15.75" customHeight="1">
      <c r="C351" s="1"/>
      <c r="D351" s="114"/>
      <c r="E351" s="115"/>
      <c r="F351" s="115"/>
      <c r="G351" s="116"/>
      <c r="H351" s="115"/>
      <c r="R351" s="35" t="str">
        <f t="shared" si="42"/>
        <v>0</v>
      </c>
      <c r="S351" s="25" t="str">
        <f t="shared" si="43"/>
        <v>0</v>
      </c>
      <c r="T351" s="25" t="str">
        <f t="shared" si="44"/>
        <v>0</v>
      </c>
      <c r="U351" s="25" t="str">
        <f t="shared" si="45"/>
        <v>0</v>
      </c>
      <c r="V351" s="25" t="str">
        <f t="shared" si="46"/>
        <v>0</v>
      </c>
      <c r="W351" s="25" t="str">
        <f t="shared" si="47"/>
        <v>0</v>
      </c>
    </row>
    <row r="352" ht="15.75" customHeight="1">
      <c r="C352" s="1"/>
      <c r="D352" s="114"/>
      <c r="E352" s="115"/>
      <c r="F352" s="115"/>
      <c r="G352" s="116"/>
      <c r="H352" s="115"/>
      <c r="R352" s="35" t="str">
        <f t="shared" si="42"/>
        <v>0</v>
      </c>
      <c r="S352" s="25" t="str">
        <f t="shared" si="43"/>
        <v>0</v>
      </c>
      <c r="T352" s="25" t="str">
        <f t="shared" si="44"/>
        <v>0</v>
      </c>
      <c r="U352" s="25" t="str">
        <f t="shared" si="45"/>
        <v>0</v>
      </c>
      <c r="V352" s="25" t="str">
        <f t="shared" si="46"/>
        <v>0</v>
      </c>
      <c r="W352" s="25" t="str">
        <f t="shared" si="47"/>
        <v>0</v>
      </c>
    </row>
    <row r="353" ht="15.75" customHeight="1">
      <c r="C353" s="1"/>
      <c r="D353" s="114" t="str">
        <f>D136</f>
        <v>BANDUNG, 7 OKTOBER 2024</v>
      </c>
      <c r="E353" s="115"/>
      <c r="F353" s="115"/>
      <c r="G353" s="116"/>
      <c r="H353" s="115"/>
      <c r="R353" s="35" t="str">
        <f t="shared" si="42"/>
        <v>0</v>
      </c>
      <c r="S353" s="25" t="str">
        <f t="shared" si="43"/>
        <v>0</v>
      </c>
      <c r="T353" s="25" t="str">
        <f t="shared" si="44"/>
        <v>0</v>
      </c>
      <c r="U353" s="25" t="str">
        <f t="shared" si="45"/>
        <v>0</v>
      </c>
      <c r="V353" s="25" t="str">
        <f t="shared" si="46"/>
        <v>0</v>
      </c>
      <c r="W353" s="25" t="str">
        <f t="shared" si="47"/>
        <v>0</v>
      </c>
    </row>
    <row r="354" ht="15.75" customHeight="1">
      <c r="C354" s="1"/>
      <c r="D354" s="114"/>
      <c r="E354" s="115"/>
      <c r="F354" s="115"/>
      <c r="G354" s="116"/>
      <c r="H354" s="115"/>
      <c r="R354" s="35" t="str">
        <f t="shared" si="42"/>
        <v>0</v>
      </c>
      <c r="S354" s="25" t="str">
        <f t="shared" si="43"/>
        <v>0</v>
      </c>
      <c r="T354" s="25" t="str">
        <f t="shared" si="44"/>
        <v>0</v>
      </c>
      <c r="U354" s="25" t="str">
        <f t="shared" si="45"/>
        <v>0</v>
      </c>
      <c r="V354" s="25" t="str">
        <f t="shared" si="46"/>
        <v>0</v>
      </c>
      <c r="W354" s="25" t="str">
        <f t="shared" si="47"/>
        <v>0</v>
      </c>
    </row>
    <row r="355" ht="15.75" customHeight="1">
      <c r="C355" s="1"/>
      <c r="D355" s="114"/>
      <c r="E355" s="115"/>
      <c r="F355" s="115"/>
      <c r="G355" s="116"/>
      <c r="H355" s="115"/>
      <c r="R355" s="35" t="str">
        <f t="shared" si="42"/>
        <v>0</v>
      </c>
      <c r="S355" s="25" t="str">
        <f t="shared" si="43"/>
        <v>0</v>
      </c>
      <c r="T355" s="25" t="str">
        <f t="shared" si="44"/>
        <v>0</v>
      </c>
      <c r="U355" s="25" t="str">
        <f t="shared" si="45"/>
        <v>0</v>
      </c>
      <c r="V355" s="25" t="str">
        <f t="shared" si="46"/>
        <v>0</v>
      </c>
      <c r="W355" s="25" t="str">
        <f t="shared" si="47"/>
        <v>0</v>
      </c>
    </row>
    <row r="356" ht="15.75" customHeight="1">
      <c r="C356" s="1"/>
      <c r="D356" s="114"/>
      <c r="E356" s="115"/>
      <c r="F356" s="115"/>
      <c r="G356" s="116"/>
      <c r="H356" s="115"/>
      <c r="R356" s="35" t="str">
        <f t="shared" si="42"/>
        <v>0</v>
      </c>
      <c r="S356" s="25" t="str">
        <f t="shared" si="43"/>
        <v>0</v>
      </c>
      <c r="T356" s="25" t="str">
        <f t="shared" si="44"/>
        <v>0</v>
      </c>
      <c r="U356" s="25" t="str">
        <f t="shared" si="45"/>
        <v>0</v>
      </c>
      <c r="V356" s="25" t="str">
        <f t="shared" si="46"/>
        <v>0</v>
      </c>
      <c r="W356" s="25" t="str">
        <f t="shared" si="47"/>
        <v>0</v>
      </c>
    </row>
    <row r="357" ht="15.75" customHeight="1">
      <c r="C357" s="1"/>
      <c r="D357" s="114" t="s">
        <v>126</v>
      </c>
      <c r="E357" s="115"/>
      <c r="F357" s="115" t="s">
        <v>122</v>
      </c>
      <c r="G357" s="116"/>
      <c r="H357" s="115" t="s">
        <v>124</v>
      </c>
      <c r="R357" s="35" t="str">
        <f t="shared" si="42"/>
        <v>0</v>
      </c>
      <c r="S357" s="25" t="str">
        <f t="shared" si="43"/>
        <v>0</v>
      </c>
      <c r="T357" s="25" t="str">
        <f t="shared" si="44"/>
        <v>0</v>
      </c>
      <c r="U357" s="25" t="str">
        <f t="shared" si="45"/>
        <v>0</v>
      </c>
      <c r="V357" s="25" t="str">
        <f t="shared" si="46"/>
        <v>0</v>
      </c>
      <c r="W357" s="25" t="str">
        <f t="shared" si="47"/>
        <v>0</v>
      </c>
    </row>
    <row r="358" ht="15.75" customHeight="1">
      <c r="C358" s="1"/>
      <c r="D358" s="114"/>
      <c r="E358" s="115"/>
      <c r="F358" s="115"/>
      <c r="G358" s="116"/>
      <c r="H358" s="115"/>
      <c r="R358" s="35" t="str">
        <f t="shared" si="42"/>
        <v>0</v>
      </c>
      <c r="S358" s="25" t="str">
        <f t="shared" si="43"/>
        <v>0</v>
      </c>
      <c r="T358" s="25" t="str">
        <f t="shared" si="44"/>
        <v>0</v>
      </c>
      <c r="U358" s="25" t="str">
        <f t="shared" si="45"/>
        <v>0</v>
      </c>
      <c r="V358" s="25" t="str">
        <f t="shared" si="46"/>
        <v>0</v>
      </c>
      <c r="W358" s="25" t="str">
        <f t="shared" si="47"/>
        <v>0</v>
      </c>
    </row>
    <row r="359" ht="15.75" customHeight="1">
      <c r="C359" s="1"/>
      <c r="D359" s="114"/>
      <c r="E359" s="115"/>
      <c r="F359" s="115"/>
      <c r="G359" s="116"/>
      <c r="H359" s="115"/>
      <c r="R359" s="35" t="str">
        <f t="shared" si="42"/>
        <v>0</v>
      </c>
      <c r="S359" s="25" t="str">
        <f t="shared" si="43"/>
        <v>0</v>
      </c>
      <c r="T359" s="25" t="str">
        <f t="shared" si="44"/>
        <v>0</v>
      </c>
      <c r="U359" s="25" t="str">
        <f t="shared" si="45"/>
        <v>0</v>
      </c>
      <c r="V359" s="25" t="str">
        <f t="shared" si="46"/>
        <v>0</v>
      </c>
      <c r="W359" s="25" t="str">
        <f t="shared" si="47"/>
        <v>0</v>
      </c>
    </row>
    <row r="360" ht="15.75" customHeight="1">
      <c r="C360" s="1"/>
      <c r="D360" s="114" t="s">
        <v>127</v>
      </c>
      <c r="E360" s="115"/>
      <c r="F360" s="115" t="s">
        <v>127</v>
      </c>
      <c r="G360" s="116"/>
      <c r="H360" s="115" t="s">
        <v>269</v>
      </c>
      <c r="R360" s="35" t="str">
        <f t="shared" si="42"/>
        <v>0</v>
      </c>
      <c r="S360" s="25" t="str">
        <f t="shared" si="43"/>
        <v>0</v>
      </c>
      <c r="T360" s="25" t="str">
        <f t="shared" si="44"/>
        <v>0</v>
      </c>
      <c r="U360" s="25" t="str">
        <f t="shared" si="45"/>
        <v>0</v>
      </c>
      <c r="V360" s="25" t="str">
        <f t="shared" si="46"/>
        <v>0</v>
      </c>
      <c r="W360" s="25" t="str">
        <f t="shared" si="47"/>
        <v>0</v>
      </c>
    </row>
    <row r="361" ht="15.75" customHeight="1">
      <c r="C361" s="1"/>
      <c r="D361" s="189"/>
      <c r="G361" s="190"/>
      <c r="R361" s="35" t="str">
        <f t="shared" si="42"/>
        <v>0</v>
      </c>
      <c r="S361" s="25" t="str">
        <f t="shared" si="43"/>
        <v>0</v>
      </c>
      <c r="T361" s="25" t="str">
        <f t="shared" si="44"/>
        <v>0</v>
      </c>
      <c r="U361" s="25" t="str">
        <f t="shared" si="45"/>
        <v>0</v>
      </c>
      <c r="V361" s="25" t="str">
        <f t="shared" si="46"/>
        <v>0</v>
      </c>
      <c r="W361" s="25" t="str">
        <f t="shared" si="47"/>
        <v>0</v>
      </c>
    </row>
    <row r="362" ht="15.75" customHeight="1">
      <c r="C362" s="1"/>
      <c r="D362" s="2"/>
      <c r="E362" s="1"/>
      <c r="F362" s="1"/>
      <c r="G362" s="3"/>
      <c r="H362" s="1"/>
      <c r="R362" s="35" t="str">
        <f t="shared" si="42"/>
        <v>0</v>
      </c>
      <c r="S362" s="25" t="str">
        <f t="shared" si="43"/>
        <v>0</v>
      </c>
      <c r="T362" s="25" t="str">
        <f t="shared" si="44"/>
        <v>0</v>
      </c>
      <c r="U362" s="25" t="str">
        <f t="shared" si="45"/>
        <v>0</v>
      </c>
      <c r="V362" s="25" t="str">
        <f t="shared" si="46"/>
        <v>0</v>
      </c>
      <c r="W362" s="25" t="str">
        <f t="shared" si="47"/>
        <v>0</v>
      </c>
    </row>
    <row r="363" ht="15.75" customHeight="1">
      <c r="C363" s="1"/>
      <c r="D363" s="4"/>
      <c r="E363" s="5" t="s">
        <v>0</v>
      </c>
      <c r="F363" s="6"/>
      <c r="G363" s="6"/>
      <c r="H363" s="7"/>
      <c r="R363" s="35" t="str">
        <f t="shared" si="42"/>
        <v>0</v>
      </c>
      <c r="S363" s="25" t="str">
        <f t="shared" si="43"/>
        <v>0</v>
      </c>
      <c r="T363" s="25" t="str">
        <f t="shared" si="44"/>
        <v>0</v>
      </c>
      <c r="U363" s="25" t="str">
        <f t="shared" si="45"/>
        <v>0</v>
      </c>
      <c r="V363" s="25" t="str">
        <f t="shared" si="46"/>
        <v>0</v>
      </c>
      <c r="W363" s="25" t="str">
        <f t="shared" si="47"/>
        <v>0</v>
      </c>
    </row>
    <row r="364" ht="15.75" customHeight="1">
      <c r="C364" s="1"/>
      <c r="D364" s="8"/>
      <c r="E364" s="9"/>
      <c r="H364" s="10"/>
      <c r="R364" s="35" t="str">
        <f t="shared" si="42"/>
        <v>0</v>
      </c>
      <c r="S364" s="25" t="str">
        <f t="shared" si="43"/>
        <v>0</v>
      </c>
      <c r="T364" s="25" t="str">
        <f t="shared" si="44"/>
        <v>0</v>
      </c>
      <c r="U364" s="25" t="str">
        <f t="shared" si="45"/>
        <v>0</v>
      </c>
      <c r="V364" s="25" t="str">
        <f t="shared" si="46"/>
        <v>0</v>
      </c>
      <c r="W364" s="25" t="str">
        <f t="shared" si="47"/>
        <v>0</v>
      </c>
    </row>
    <row r="365" ht="15.75" customHeight="1">
      <c r="C365" s="1"/>
      <c r="D365" s="8"/>
      <c r="E365" s="9"/>
      <c r="H365" s="10"/>
      <c r="R365" s="35" t="str">
        <f t="shared" si="42"/>
        <v>0</v>
      </c>
      <c r="S365" s="25" t="str">
        <f t="shared" si="43"/>
        <v>0</v>
      </c>
      <c r="T365" s="25" t="str">
        <f t="shared" si="44"/>
        <v>0</v>
      </c>
      <c r="U365" s="25" t="str">
        <f t="shared" si="45"/>
        <v>0</v>
      </c>
      <c r="V365" s="25" t="str">
        <f t="shared" si="46"/>
        <v>0</v>
      </c>
      <c r="W365" s="25" t="str">
        <f t="shared" si="47"/>
        <v>0</v>
      </c>
    </row>
    <row r="366" ht="15.75" customHeight="1">
      <c r="C366" s="1"/>
      <c r="D366" s="8"/>
      <c r="E366" s="9"/>
      <c r="H366" s="10"/>
      <c r="R366" s="35" t="str">
        <f t="shared" si="42"/>
        <v>0</v>
      </c>
      <c r="S366" s="25" t="str">
        <f t="shared" si="43"/>
        <v>0</v>
      </c>
      <c r="T366" s="25" t="str">
        <f t="shared" si="44"/>
        <v>0</v>
      </c>
      <c r="U366" s="25" t="str">
        <f t="shared" si="45"/>
        <v>0</v>
      </c>
      <c r="V366" s="25" t="str">
        <f t="shared" si="46"/>
        <v>0</v>
      </c>
      <c r="W366" s="25" t="str">
        <f t="shared" si="47"/>
        <v>0</v>
      </c>
    </row>
    <row r="367" ht="15.75" customHeight="1">
      <c r="C367" s="1"/>
      <c r="D367" s="11"/>
      <c r="E367" s="12"/>
      <c r="F367" s="13"/>
      <c r="G367" s="13"/>
      <c r="H367" s="14"/>
      <c r="R367" s="35" t="str">
        <f t="shared" si="42"/>
        <v>0</v>
      </c>
      <c r="S367" s="25" t="str">
        <f t="shared" si="43"/>
        <v>0</v>
      </c>
      <c r="T367" s="25" t="str">
        <f t="shared" si="44"/>
        <v>0</v>
      </c>
      <c r="U367" s="25" t="str">
        <f t="shared" si="45"/>
        <v>0</v>
      </c>
      <c r="V367" s="25" t="str">
        <f t="shared" si="46"/>
        <v>0</v>
      </c>
      <c r="W367" s="25" t="str">
        <f t="shared" si="47"/>
        <v>0</v>
      </c>
    </row>
    <row r="368" ht="15.75" customHeight="1">
      <c r="C368" s="1"/>
      <c r="D368" s="2"/>
      <c r="E368" s="1"/>
      <c r="F368" s="1"/>
      <c r="G368" s="3"/>
      <c r="H368" s="1"/>
      <c r="R368" s="35" t="str">
        <f t="shared" si="42"/>
        <v>0</v>
      </c>
      <c r="S368" s="25" t="str">
        <f t="shared" si="43"/>
        <v>0</v>
      </c>
      <c r="T368" s="25" t="str">
        <f t="shared" si="44"/>
        <v>0</v>
      </c>
      <c r="U368" s="25" t="str">
        <f t="shared" si="45"/>
        <v>0</v>
      </c>
      <c r="V368" s="25" t="str">
        <f t="shared" si="46"/>
        <v>0</v>
      </c>
      <c r="W368" s="25" t="str">
        <f t="shared" si="47"/>
        <v>0</v>
      </c>
    </row>
    <row r="369" ht="15.75" customHeight="1">
      <c r="C369" s="1"/>
      <c r="D369" s="15" t="s">
        <v>270</v>
      </c>
      <c r="E369" s="6"/>
      <c r="F369" s="6"/>
      <c r="G369" s="6"/>
      <c r="H369" s="7"/>
      <c r="R369" s="35" t="str">
        <f t="shared" si="42"/>
        <v>0</v>
      </c>
      <c r="S369" s="25" t="str">
        <f t="shared" si="43"/>
        <v>0</v>
      </c>
      <c r="T369" s="25" t="str">
        <f t="shared" si="44"/>
        <v>0</v>
      </c>
      <c r="U369" s="25" t="str">
        <f t="shared" si="45"/>
        <v>0</v>
      </c>
      <c r="V369" s="25" t="str">
        <f t="shared" si="46"/>
        <v>0</v>
      </c>
      <c r="W369" s="25" t="str">
        <f t="shared" si="47"/>
        <v>0</v>
      </c>
    </row>
    <row r="370" ht="15.75" customHeight="1">
      <c r="C370" s="1"/>
      <c r="D370" s="16"/>
      <c r="H370" s="10"/>
      <c r="R370" s="35" t="str">
        <f t="shared" si="42"/>
        <v>0</v>
      </c>
      <c r="S370" s="25" t="str">
        <f t="shared" si="43"/>
        <v>0</v>
      </c>
      <c r="T370" s="25" t="str">
        <f t="shared" si="44"/>
        <v>0</v>
      </c>
      <c r="U370" s="25" t="str">
        <f t="shared" si="45"/>
        <v>0</v>
      </c>
      <c r="V370" s="25" t="str">
        <f t="shared" si="46"/>
        <v>0</v>
      </c>
      <c r="W370" s="25" t="str">
        <f t="shared" si="47"/>
        <v>0</v>
      </c>
    </row>
    <row r="371" ht="15.75" customHeight="1">
      <c r="C371" s="1"/>
      <c r="D371" s="16"/>
      <c r="H371" s="10"/>
      <c r="R371" s="35" t="str">
        <f t="shared" si="42"/>
        <v>0</v>
      </c>
      <c r="S371" s="25" t="str">
        <f t="shared" si="43"/>
        <v>0</v>
      </c>
      <c r="T371" s="25" t="str">
        <f t="shared" si="44"/>
        <v>0</v>
      </c>
      <c r="U371" s="25" t="str">
        <f t="shared" si="45"/>
        <v>0</v>
      </c>
      <c r="V371" s="25" t="str">
        <f t="shared" si="46"/>
        <v>0</v>
      </c>
      <c r="W371" s="25" t="str">
        <f t="shared" si="47"/>
        <v>0</v>
      </c>
    </row>
    <row r="372" ht="15.75" customHeight="1">
      <c r="C372" s="1"/>
      <c r="D372" s="16"/>
      <c r="H372" s="10"/>
      <c r="R372" s="35" t="str">
        <f t="shared" si="42"/>
        <v>0</v>
      </c>
      <c r="S372" s="25" t="str">
        <f t="shared" si="43"/>
        <v>0</v>
      </c>
      <c r="T372" s="25" t="str">
        <f t="shared" si="44"/>
        <v>0</v>
      </c>
      <c r="U372" s="25" t="str">
        <f t="shared" si="45"/>
        <v>0</v>
      </c>
      <c r="V372" s="25" t="str">
        <f t="shared" si="46"/>
        <v>0</v>
      </c>
      <c r="W372" s="25" t="str">
        <f t="shared" si="47"/>
        <v>0</v>
      </c>
    </row>
    <row r="373" ht="15.75" customHeight="1">
      <c r="C373" s="1"/>
      <c r="D373" s="16"/>
      <c r="H373" s="10"/>
      <c r="R373" s="35" t="str">
        <f t="shared" si="42"/>
        <v>0</v>
      </c>
      <c r="S373" s="25" t="str">
        <f t="shared" si="43"/>
        <v>0</v>
      </c>
      <c r="T373" s="25" t="str">
        <f t="shared" si="44"/>
        <v>0</v>
      </c>
      <c r="U373" s="25" t="str">
        <f t="shared" si="45"/>
        <v>0</v>
      </c>
      <c r="V373" s="25" t="str">
        <f t="shared" si="46"/>
        <v>0</v>
      </c>
      <c r="W373" s="25" t="str">
        <f t="shared" si="47"/>
        <v>0</v>
      </c>
    </row>
    <row r="374" ht="15.75" customHeight="1">
      <c r="C374" s="1"/>
      <c r="D374" s="16"/>
      <c r="H374" s="10"/>
      <c r="R374" s="35" t="str">
        <f t="shared" si="42"/>
        <v>0</v>
      </c>
      <c r="S374" s="25" t="str">
        <f t="shared" si="43"/>
        <v>0</v>
      </c>
      <c r="T374" s="25" t="str">
        <f t="shared" si="44"/>
        <v>0</v>
      </c>
      <c r="U374" s="25" t="str">
        <f t="shared" si="45"/>
        <v>0</v>
      </c>
      <c r="V374" s="25" t="str">
        <f t="shared" si="46"/>
        <v>0</v>
      </c>
      <c r="W374" s="25" t="str">
        <f t="shared" si="47"/>
        <v>0</v>
      </c>
    </row>
    <row r="375" ht="15.75" customHeight="1">
      <c r="C375" s="1"/>
      <c r="D375" s="16"/>
      <c r="H375" s="10"/>
      <c r="R375" s="35" t="str">
        <f t="shared" si="42"/>
        <v>0</v>
      </c>
      <c r="S375" s="25" t="str">
        <f t="shared" si="43"/>
        <v>0</v>
      </c>
      <c r="T375" s="25" t="str">
        <f t="shared" si="44"/>
        <v>0</v>
      </c>
      <c r="U375" s="25" t="str">
        <f t="shared" si="45"/>
        <v>0</v>
      </c>
      <c r="V375" s="25" t="str">
        <f t="shared" si="46"/>
        <v>0</v>
      </c>
      <c r="W375" s="25" t="str">
        <f t="shared" si="47"/>
        <v>0</v>
      </c>
    </row>
    <row r="376" ht="38.25" customHeight="1">
      <c r="C376" s="1"/>
      <c r="D376" s="17"/>
      <c r="E376" s="13"/>
      <c r="F376" s="13"/>
      <c r="G376" s="13"/>
      <c r="H376" s="14"/>
      <c r="R376" s="35" t="str">
        <f t="shared" si="42"/>
        <v>0</v>
      </c>
      <c r="S376" s="25" t="str">
        <f t="shared" si="43"/>
        <v>0</v>
      </c>
      <c r="T376" s="25" t="str">
        <f t="shared" si="44"/>
        <v>0</v>
      </c>
      <c r="U376" s="25" t="str">
        <f t="shared" si="45"/>
        <v>0</v>
      </c>
      <c r="V376" s="25" t="str">
        <f t="shared" si="46"/>
        <v>0</v>
      </c>
      <c r="W376" s="25" t="str">
        <f t="shared" si="47"/>
        <v>0</v>
      </c>
    </row>
    <row r="377" ht="15.75" customHeight="1">
      <c r="C377" s="1"/>
      <c r="D377" s="18" t="str">
        <f t="shared" ref="D377:D378" si="48">D16</f>
        <v>HARI : SENIN                                         TANGGAL  : 7                     BULAN : OKTOBER  2024</v>
      </c>
      <c r="E377" s="19"/>
      <c r="F377" s="19"/>
      <c r="G377" s="19"/>
      <c r="H377" s="20"/>
      <c r="R377" s="35" t="str">
        <f t="shared" si="42"/>
        <v>0</v>
      </c>
      <c r="S377" s="25" t="str">
        <f t="shared" si="43"/>
        <v>0</v>
      </c>
      <c r="T377" s="25" t="str">
        <f t="shared" si="44"/>
        <v>0</v>
      </c>
      <c r="U377" s="25" t="str">
        <f t="shared" si="45"/>
        <v>0</v>
      </c>
      <c r="V377" s="25" t="str">
        <f t="shared" si="46"/>
        <v>0</v>
      </c>
      <c r="W377" s="25" t="str">
        <f t="shared" si="47"/>
        <v>0</v>
      </c>
    </row>
    <row r="378" ht="15.75" customHeight="1">
      <c r="C378" s="1"/>
      <c r="D378" s="119" t="str">
        <f t="shared" si="48"/>
        <v>4 RABIUL AKHIR 1445 H</v>
      </c>
      <c r="E378" s="19"/>
      <c r="F378" s="19"/>
      <c r="G378" s="19"/>
      <c r="H378" s="20"/>
      <c r="R378" s="35" t="str">
        <f t="shared" si="42"/>
        <v>0</v>
      </c>
      <c r="S378" s="25" t="str">
        <f t="shared" si="43"/>
        <v>0</v>
      </c>
      <c r="T378" s="25" t="str">
        <f t="shared" si="44"/>
        <v>0</v>
      </c>
      <c r="U378" s="25" t="str">
        <f t="shared" si="45"/>
        <v>0</v>
      </c>
      <c r="V378" s="25" t="str">
        <f t="shared" si="46"/>
        <v>0</v>
      </c>
      <c r="W378" s="25" t="str">
        <f t="shared" si="47"/>
        <v>0</v>
      </c>
    </row>
    <row r="379" ht="15.75" customHeight="1">
      <c r="D379" s="22" t="s">
        <v>131</v>
      </c>
      <c r="E379" s="120" t="s">
        <v>271</v>
      </c>
      <c r="F379" s="19"/>
      <c r="G379" s="20"/>
      <c r="H379" s="24" t="s">
        <v>6</v>
      </c>
      <c r="R379" s="35" t="str">
        <f t="shared" si="42"/>
        <v>0</v>
      </c>
      <c r="S379" s="25" t="str">
        <f t="shared" si="43"/>
        <v>0</v>
      </c>
      <c r="T379" s="25" t="str">
        <f t="shared" si="44"/>
        <v>0</v>
      </c>
      <c r="U379" s="25" t="str">
        <f t="shared" si="45"/>
        <v>0</v>
      </c>
      <c r="V379" s="25" t="str">
        <f t="shared" si="46"/>
        <v>0</v>
      </c>
      <c r="W379" s="25" t="str">
        <f t="shared" si="47"/>
        <v>0</v>
      </c>
    </row>
    <row r="380" ht="15.75" customHeight="1">
      <c r="D380" s="26"/>
      <c r="E380" s="27" t="s">
        <v>8</v>
      </c>
      <c r="F380" s="27" t="s">
        <v>9</v>
      </c>
      <c r="G380" s="28" t="s">
        <v>10</v>
      </c>
      <c r="H380" s="26"/>
      <c r="R380" s="35" t="str">
        <f t="shared" si="42"/>
        <v>0</v>
      </c>
      <c r="S380" s="25" t="str">
        <f t="shared" si="43"/>
        <v>0</v>
      </c>
      <c r="T380" s="25" t="str">
        <f t="shared" si="44"/>
        <v>0</v>
      </c>
      <c r="U380" s="25" t="str">
        <f t="shared" si="45"/>
        <v>0</v>
      </c>
      <c r="V380" s="25" t="str">
        <f t="shared" si="46"/>
        <v>0</v>
      </c>
      <c r="W380" s="25" t="str">
        <f t="shared" si="47"/>
        <v>0</v>
      </c>
    </row>
    <row r="381" ht="18.75" customHeight="1">
      <c r="D381" s="29" t="str">
        <f>D20</f>
        <v>HARI SENYUM SEDUNIA (WORLD SMILE DAY)</v>
      </c>
      <c r="E381" s="19"/>
      <c r="F381" s="19"/>
      <c r="G381" s="19"/>
      <c r="H381" s="20"/>
      <c r="R381" s="35" t="str">
        <f t="shared" si="42"/>
        <v>0</v>
      </c>
      <c r="S381" s="25" t="str">
        <f t="shared" si="43"/>
        <v>0</v>
      </c>
      <c r="T381" s="25" t="str">
        <f t="shared" si="44"/>
        <v>0</v>
      </c>
      <c r="U381" s="25" t="str">
        <f t="shared" si="45"/>
        <v>0</v>
      </c>
      <c r="V381" s="25" t="str">
        <f t="shared" si="46"/>
        <v>0</v>
      </c>
      <c r="W381" s="25" t="str">
        <f t="shared" si="47"/>
        <v>0</v>
      </c>
    </row>
    <row r="382" ht="15.75" customHeight="1">
      <c r="D382" s="123">
        <v>0.625</v>
      </c>
      <c r="E382" s="53" t="s">
        <v>272</v>
      </c>
      <c r="F382" s="51" t="s">
        <v>19</v>
      </c>
      <c r="G382" s="191">
        <v>1.1574074074074073E-4</v>
      </c>
      <c r="H382" s="50"/>
      <c r="R382" s="35" t="str">
        <f t="shared" si="42"/>
        <v>0</v>
      </c>
      <c r="S382" s="25" t="str">
        <f t="shared" si="43"/>
        <v>0</v>
      </c>
      <c r="T382" s="25" t="str">
        <f t="shared" si="44"/>
        <v>0</v>
      </c>
      <c r="U382" s="25" t="str">
        <f t="shared" si="45"/>
        <v>0</v>
      </c>
      <c r="V382" s="25" t="str">
        <f t="shared" si="46"/>
        <v>0</v>
      </c>
      <c r="W382" s="25" t="str">
        <f t="shared" si="47"/>
        <v>0</v>
      </c>
    </row>
    <row r="383" ht="58.5" customHeight="1">
      <c r="D383" s="123">
        <f t="shared" ref="D383:D480" si="49">D382+G382</f>
        <v>0.6251157407</v>
      </c>
      <c r="E383" s="31" t="s">
        <v>273</v>
      </c>
      <c r="F383" s="36" t="s">
        <v>19</v>
      </c>
      <c r="G383" s="44">
        <v>0.0020833333333333333</v>
      </c>
      <c r="H383" s="45" t="s">
        <v>274</v>
      </c>
      <c r="R383" s="35"/>
    </row>
    <row r="384" ht="213.0" customHeight="1">
      <c r="C384" s="1"/>
      <c r="D384" s="123">
        <f t="shared" si="49"/>
        <v>0.6271990741</v>
      </c>
      <c r="E384" s="127" t="s">
        <v>275</v>
      </c>
      <c r="F384" s="36" t="s">
        <v>143</v>
      </c>
      <c r="G384" s="44">
        <v>0.008101851851851851</v>
      </c>
      <c r="H384" s="74" t="s">
        <v>276</v>
      </c>
      <c r="R384" s="35">
        <f t="array" ref="R384">IFERROR(LOOKUP(10^6,1*MID(H384,MIN(FIND({0;1;2;3;4;5;6;7;8;9},H384&amp;"0123456789",FIND("Telp  :"," "&amp;H384&amp;" "))),{0;1;2;3;4;5;6;7;8;9})),"0")</f>
        <v>0</v>
      </c>
      <c r="S384" s="25" t="str">
        <f t="array" ref="S384">IFERROR(LOOKUP(10^6,1*MID(H384,MIN(FIND({0;1;2;3;4;5;6;7;8;9},H384&amp;"0123456789",FIND("WA  :"," "&amp;H384&amp;" "))),{0;1;2;3;4;5;6;7;8;9})),"0")</f>
        <v>0</v>
      </c>
      <c r="T384" s="25" t="str">
        <f t="array" ref="T384">IFERROR(LOOKUP(10^6,1*MID(H384,MIN(FIND({0;1;2;3;4;5;6;7;8;9},H384&amp;"0123456789",FIND("SMS  :"," "&amp;H384&amp;" "))),{0;1;2;3;4;5;6;7;8;9})),"0")</f>
        <v>0</v>
      </c>
      <c r="U384" s="25" t="str">
        <f t="array" ref="U384">IFERROR(LOOKUP(10^6,1*MID(H384,MIN(FIND({0;1;2;3;4;5;6;7;8;9},H384&amp;"0123456789",FIND("IG  :"," "&amp;H384&amp;" "))),{0;1;2;3;4;5;6;7;8;9})),"0")</f>
        <v>0</v>
      </c>
      <c r="V384" s="25" t="str">
        <f t="array" ref="V384">IFERROR(LOOKUP(10^6,1*MID(H384,MIN(FIND({0;1;2;3;4;5;6;7;8;9},H384&amp;"0123456789",FIND("Twitter  :"," "&amp;H384&amp;" "))),{0;1;2;3;4;5;6;7;8;9})),"0")</f>
        <v>0</v>
      </c>
      <c r="W384" s="25" t="str">
        <f t="array" ref="W384">IFERROR(LOOKUP(10^6,1*MID(H384,MIN(FIND({0;1;2;3;4;5;6;7;8;9},H384&amp;"0123456789",FIND("Youtube  :"," "&amp;H384&amp;" "))),{0;1;2;3;4;5;6;7;8;9})),"0")</f>
        <v>0</v>
      </c>
    </row>
    <row r="385" ht="17.25" customHeight="1">
      <c r="C385" s="1"/>
      <c r="D385" s="123">
        <f t="shared" si="49"/>
        <v>0.6353009259</v>
      </c>
      <c r="E385" s="129" t="s">
        <v>277</v>
      </c>
      <c r="F385" s="130" t="s">
        <v>19</v>
      </c>
      <c r="G385" s="52">
        <v>1.1574074074074073E-4</v>
      </c>
      <c r="H385" s="53"/>
      <c r="R385" s="35"/>
    </row>
    <row r="386" ht="40.5" customHeight="1">
      <c r="C386" s="1"/>
      <c r="D386" s="123">
        <f t="shared" si="49"/>
        <v>0.6354166667</v>
      </c>
      <c r="E386" s="69" t="s">
        <v>204</v>
      </c>
      <c r="F386" s="180" t="s">
        <v>19</v>
      </c>
      <c r="G386" s="181">
        <v>0.0020833333333333333</v>
      </c>
      <c r="H386" s="69" t="s">
        <v>162</v>
      </c>
      <c r="R386" s="35"/>
    </row>
    <row r="387" ht="28.5" customHeight="1">
      <c r="C387" s="1"/>
      <c r="D387" s="123">
        <f t="shared" si="49"/>
        <v>0.6375</v>
      </c>
      <c r="E387" s="169" t="s">
        <v>109</v>
      </c>
      <c r="F387" s="42" t="s">
        <v>19</v>
      </c>
      <c r="G387" s="33">
        <v>1.1574074074074073E-4</v>
      </c>
      <c r="H387" s="41"/>
      <c r="R387" s="35"/>
    </row>
    <row r="388" ht="54.75" customHeight="1">
      <c r="C388" s="1"/>
      <c r="D388" s="123">
        <f t="shared" si="49"/>
        <v>0.6376157407</v>
      </c>
      <c r="E388" s="31" t="s">
        <v>273</v>
      </c>
      <c r="F388" s="36" t="s">
        <v>19</v>
      </c>
      <c r="G388" s="44">
        <v>0.0020833333333333333</v>
      </c>
      <c r="H388" s="68" t="s">
        <v>278</v>
      </c>
      <c r="R388" s="35"/>
    </row>
    <row r="389" ht="54.75" customHeight="1">
      <c r="C389" s="1"/>
      <c r="D389" s="123">
        <f t="shared" si="49"/>
        <v>0.6396990741</v>
      </c>
      <c r="E389" s="68" t="s">
        <v>279</v>
      </c>
      <c r="F389" s="36" t="s">
        <v>46</v>
      </c>
      <c r="G389" s="44">
        <v>0.0060185185185185185</v>
      </c>
      <c r="H389" s="31" t="s">
        <v>280</v>
      </c>
      <c r="R389" s="35"/>
    </row>
    <row r="390" ht="16.5" customHeight="1">
      <c r="C390" s="1"/>
      <c r="D390" s="123">
        <f t="shared" si="49"/>
        <v>0.6457175926</v>
      </c>
      <c r="E390" s="129" t="s">
        <v>211</v>
      </c>
      <c r="F390" s="130" t="s">
        <v>19</v>
      </c>
      <c r="G390" s="52">
        <v>1.1574074074074073E-4</v>
      </c>
      <c r="H390" s="53"/>
      <c r="R390" s="35"/>
    </row>
    <row r="391" ht="73.5" customHeight="1">
      <c r="C391" s="1"/>
      <c r="D391" s="123">
        <f t="shared" si="49"/>
        <v>0.6458333333</v>
      </c>
      <c r="E391" s="166" t="s">
        <v>281</v>
      </c>
      <c r="F391" s="167" t="s">
        <v>19</v>
      </c>
      <c r="G391" s="56">
        <v>0.001388888888888889</v>
      </c>
      <c r="H391" s="168"/>
      <c r="R391" s="35"/>
    </row>
    <row r="392" ht="19.5" customHeight="1">
      <c r="C392" s="1"/>
      <c r="D392" s="123">
        <f t="shared" si="49"/>
        <v>0.6472222222</v>
      </c>
      <c r="E392" s="169" t="s">
        <v>109</v>
      </c>
      <c r="F392" s="42" t="s">
        <v>19</v>
      </c>
      <c r="G392" s="33">
        <v>1.1574074074074073E-4</v>
      </c>
      <c r="H392" s="41"/>
      <c r="R392" s="35"/>
    </row>
    <row r="393" ht="53.25" customHeight="1">
      <c r="C393" s="1"/>
      <c r="D393" s="123">
        <f t="shared" si="49"/>
        <v>0.647337963</v>
      </c>
      <c r="E393" s="31" t="s">
        <v>273</v>
      </c>
      <c r="F393" s="36" t="s">
        <v>19</v>
      </c>
      <c r="G393" s="44">
        <v>0.0020833333333333333</v>
      </c>
      <c r="H393" s="68" t="s">
        <v>282</v>
      </c>
      <c r="R393" s="35"/>
    </row>
    <row r="394" ht="20.25" customHeight="1">
      <c r="C394" s="1"/>
      <c r="D394" s="123">
        <f t="shared" si="49"/>
        <v>0.6494212963</v>
      </c>
      <c r="E394" s="192" t="s">
        <v>215</v>
      </c>
      <c r="F394" s="193" t="s">
        <v>19</v>
      </c>
      <c r="G394" s="194">
        <v>1.1574074074074073E-4</v>
      </c>
      <c r="H394" s="195"/>
      <c r="R394" s="35"/>
    </row>
    <row r="395" ht="40.5" customHeight="1">
      <c r="C395" s="1"/>
      <c r="D395" s="123">
        <f t="shared" si="49"/>
        <v>0.649537037</v>
      </c>
      <c r="E395" s="166" t="s">
        <v>216</v>
      </c>
      <c r="F395" s="42" t="s">
        <v>46</v>
      </c>
      <c r="G395" s="33">
        <v>0.0020833333333333333</v>
      </c>
      <c r="H395" s="31"/>
      <c r="R395" s="35"/>
    </row>
    <row r="396" ht="21.75" customHeight="1">
      <c r="C396" s="1"/>
      <c r="D396" s="123">
        <f t="shared" si="49"/>
        <v>0.6516203704</v>
      </c>
      <c r="E396" s="128" t="s">
        <v>109</v>
      </c>
      <c r="F396" s="42" t="s">
        <v>19</v>
      </c>
      <c r="G396" s="33">
        <v>1.1574074074074073E-4</v>
      </c>
      <c r="H396" s="31"/>
      <c r="R396" s="35"/>
    </row>
    <row r="397" ht="50.25" customHeight="1">
      <c r="C397" s="1"/>
      <c r="D397" s="123">
        <f t="shared" si="49"/>
        <v>0.6517361111</v>
      </c>
      <c r="E397" s="68" t="s">
        <v>283</v>
      </c>
      <c r="F397" s="36" t="s">
        <v>46</v>
      </c>
      <c r="G397" s="44">
        <v>0.004398148148148148</v>
      </c>
      <c r="H397" s="31" t="s">
        <v>280</v>
      </c>
      <c r="R397" s="35"/>
    </row>
    <row r="398" ht="21.75" customHeight="1">
      <c r="C398" s="1"/>
      <c r="D398" s="123">
        <f t="shared" si="49"/>
        <v>0.6561342593</v>
      </c>
      <c r="E398" s="196" t="s">
        <v>277</v>
      </c>
      <c r="F398" s="197" t="s">
        <v>19</v>
      </c>
      <c r="G398" s="48">
        <v>1.1574074074074073E-4</v>
      </c>
      <c r="H398" s="37"/>
      <c r="R398" s="35"/>
    </row>
    <row r="399" ht="36.75" customHeight="1">
      <c r="C399" s="1"/>
      <c r="D399" s="123">
        <f t="shared" si="49"/>
        <v>0.65625</v>
      </c>
      <c r="E399" s="69" t="s">
        <v>204</v>
      </c>
      <c r="F399" s="162" t="s">
        <v>19</v>
      </c>
      <c r="G399" s="163">
        <v>0.0020833333333333333</v>
      </c>
      <c r="H399" s="164" t="s">
        <v>219</v>
      </c>
      <c r="R399" s="35"/>
    </row>
    <row r="400" ht="19.5" customHeight="1">
      <c r="C400" s="1"/>
      <c r="D400" s="123">
        <f t="shared" si="49"/>
        <v>0.6583333333</v>
      </c>
      <c r="E400" s="169" t="s">
        <v>109</v>
      </c>
      <c r="F400" s="42" t="s">
        <v>19</v>
      </c>
      <c r="G400" s="33">
        <v>1.1574074074074073E-4</v>
      </c>
      <c r="H400" s="41"/>
      <c r="R400" s="35"/>
    </row>
    <row r="401" ht="54.0" customHeight="1">
      <c r="C401" s="1"/>
      <c r="D401" s="123">
        <f t="shared" si="49"/>
        <v>0.6584490741</v>
      </c>
      <c r="E401" s="31" t="s">
        <v>273</v>
      </c>
      <c r="F401" s="36" t="s">
        <v>19</v>
      </c>
      <c r="G401" s="44">
        <v>0.0020833333333333333</v>
      </c>
      <c r="H401" s="68" t="s">
        <v>284</v>
      </c>
      <c r="R401" s="35"/>
    </row>
    <row r="402" ht="53.25" customHeight="1">
      <c r="C402" s="1"/>
      <c r="D402" s="123">
        <f t="shared" si="49"/>
        <v>0.6605324074</v>
      </c>
      <c r="E402" s="68" t="s">
        <v>285</v>
      </c>
      <c r="F402" s="36" t="s">
        <v>46</v>
      </c>
      <c r="G402" s="44">
        <v>0.003703703703703704</v>
      </c>
      <c r="H402" s="31" t="s">
        <v>286</v>
      </c>
      <c r="R402" s="35"/>
    </row>
    <row r="403" ht="22.5" customHeight="1">
      <c r="C403" s="1"/>
      <c r="D403" s="123">
        <f t="shared" si="49"/>
        <v>0.6642361111</v>
      </c>
      <c r="E403" s="196" t="s">
        <v>277</v>
      </c>
      <c r="F403" s="197" t="s">
        <v>19</v>
      </c>
      <c r="G403" s="48">
        <v>1.1574074074074073E-4</v>
      </c>
      <c r="H403" s="37"/>
      <c r="R403" s="35"/>
    </row>
    <row r="404" ht="58.5" customHeight="1">
      <c r="C404" s="1"/>
      <c r="D404" s="123">
        <f t="shared" si="49"/>
        <v>0.6643518519</v>
      </c>
      <c r="E404" s="31" t="s">
        <v>273</v>
      </c>
      <c r="F404" s="36" t="s">
        <v>19</v>
      </c>
      <c r="G404" s="44">
        <v>0.0020833333333333333</v>
      </c>
      <c r="H404" s="68" t="s">
        <v>287</v>
      </c>
      <c r="R404" s="35"/>
    </row>
    <row r="405" ht="39.0" customHeight="1">
      <c r="C405" s="1"/>
      <c r="D405" s="123">
        <f t="shared" si="49"/>
        <v>0.6664351852</v>
      </c>
      <c r="E405" s="131" t="s">
        <v>30</v>
      </c>
      <c r="F405" s="36" t="s">
        <v>143</v>
      </c>
      <c r="G405" s="44">
        <v>2.314814814814815E-4</v>
      </c>
      <c r="H405" s="31" t="s">
        <v>288</v>
      </c>
      <c r="R405" s="35" t="str">
        <f t="shared" ref="R405:R406" si="50">IFERROR(LOOKUP(10^6,1*MID(H405,MIN(FIND({0;1;2;3;4;5;6;7;8;9},H405&amp;"0123456789",FIND("Telp  :"," "&amp;H405&amp;" "))),{0;1;2;3;4;5;6;7;8;9})),"0")</f>
        <v>0</v>
      </c>
      <c r="S405" s="25" t="str">
        <f t="shared" ref="S405:S406" si="51">IFERROR(LOOKUP(10^6,1*MID(H405,MIN(FIND({0;1;2;3;4;5;6;7;8;9},H405&amp;"0123456789",FIND("WA  :"," "&amp;H405&amp;" "))),{0;1;2;3;4;5;6;7;8;9})),"0")</f>
        <v>0</v>
      </c>
      <c r="T405" s="25" t="str">
        <f t="shared" ref="T405:T406" si="52">IFERROR(LOOKUP(10^6,1*MID(H405,MIN(FIND({0;1;2;3;4;5;6;7;8;9},H405&amp;"0123456789",FIND("SMS  :"," "&amp;H405&amp;" "))),{0;1;2;3;4;5;6;7;8;9})),"0")</f>
        <v>0</v>
      </c>
      <c r="U405" s="25" t="str">
        <f t="shared" ref="U405:U406" si="53">IFERROR(LOOKUP(10^6,1*MID(H405,MIN(FIND({0;1;2;3;4;5;6;7;8;9},H405&amp;"0123456789",FIND("IG  :"," "&amp;H405&amp;" "))),{0;1;2;3;4;5;6;7;8;9})),"0")</f>
        <v>0</v>
      </c>
      <c r="V405" s="25" t="str">
        <f t="shared" ref="V405:V406" si="54">IFERROR(LOOKUP(10^6,1*MID(H405,MIN(FIND({0;1;2;3;4;5;6;7;8;9},H405&amp;"0123456789",FIND("Twitter  :"," "&amp;H405&amp;" "))),{0;1;2;3;4;5;6;7;8;9})),"0")</f>
        <v>0</v>
      </c>
      <c r="W405" s="25" t="str">
        <f t="shared" ref="W405:W406" si="55">IFERROR(LOOKUP(10^6,1*MID(H405,MIN(FIND({0;1;2;3;4;5;6;7;8;9},H405&amp;"0123456789",FIND("Youtube  :"," "&amp;H405&amp;" "))),{0;1;2;3;4;5;6;7;8;9})),"0")</f>
        <v>0</v>
      </c>
    </row>
    <row r="406" ht="174.75" customHeight="1">
      <c r="C406" s="1"/>
      <c r="D406" s="123">
        <f t="shared" si="49"/>
        <v>0.6666666667</v>
      </c>
      <c r="E406" s="168" t="s">
        <v>289</v>
      </c>
      <c r="F406" s="55" t="s">
        <v>22</v>
      </c>
      <c r="G406" s="198">
        <v>0.020833333333333332</v>
      </c>
      <c r="H406" s="168" t="s">
        <v>290</v>
      </c>
      <c r="R406" s="35" t="str">
        <f t="shared" si="50"/>
        <v>0</v>
      </c>
      <c r="S406" s="25" t="str">
        <f t="shared" si="51"/>
        <v>0</v>
      </c>
      <c r="T406" s="25" t="str">
        <f t="shared" si="52"/>
        <v>0</v>
      </c>
      <c r="U406" s="25" t="str">
        <f t="shared" si="53"/>
        <v>0</v>
      </c>
      <c r="V406" s="25" t="str">
        <f t="shared" si="54"/>
        <v>0</v>
      </c>
      <c r="W406" s="25" t="str">
        <f t="shared" si="55"/>
        <v>0</v>
      </c>
    </row>
    <row r="407" ht="24.75" customHeight="1">
      <c r="C407" s="1"/>
      <c r="D407" s="123">
        <f t="shared" si="49"/>
        <v>0.6875</v>
      </c>
      <c r="E407" s="63" t="s">
        <v>48</v>
      </c>
      <c r="F407" s="199" t="s">
        <v>19</v>
      </c>
      <c r="G407" s="200">
        <v>6.944444444444445E-4</v>
      </c>
      <c r="H407" s="85"/>
      <c r="R407" s="35"/>
    </row>
    <row r="408" ht="22.5" customHeight="1">
      <c r="C408" s="1"/>
      <c r="D408" s="123">
        <f t="shared" si="49"/>
        <v>0.6881944444</v>
      </c>
      <c r="E408" s="34" t="s">
        <v>36</v>
      </c>
      <c r="F408" s="32" t="s">
        <v>19</v>
      </c>
      <c r="G408" s="79">
        <v>1.1574074074074075E-4</v>
      </c>
      <c r="H408" s="34"/>
      <c r="R408" s="35"/>
    </row>
    <row r="409" ht="21.0" customHeight="1">
      <c r="C409" s="1"/>
      <c r="D409" s="123">
        <f t="shared" si="49"/>
        <v>0.6883101852</v>
      </c>
      <c r="E409" s="201" t="s">
        <v>291</v>
      </c>
      <c r="F409" s="202" t="s">
        <v>19</v>
      </c>
      <c r="G409" s="203">
        <v>1.1574074074074073E-4</v>
      </c>
      <c r="H409" s="201"/>
      <c r="R409" s="35"/>
    </row>
    <row r="410" ht="195.0" customHeight="1">
      <c r="C410" s="1"/>
      <c r="D410" s="123">
        <f t="shared" si="49"/>
        <v>0.6884259259</v>
      </c>
      <c r="E410" s="68" t="s">
        <v>292</v>
      </c>
      <c r="F410" s="32" t="s">
        <v>22</v>
      </c>
      <c r="G410" s="75">
        <v>0.01990740740740741</v>
      </c>
      <c r="H410" s="31" t="s">
        <v>293</v>
      </c>
      <c r="R410" s="35">
        <f t="array" ref="R410">IFERROR(LOOKUP(10^6,1*MID(H410,MIN(FIND({0;1;2;3;4;5;6;7;8;9},H410&amp;"0123456789",FIND("Telp  :"," "&amp;H410&amp;" "))),{0;1;2;3;4;5;6;7;8;9})),"0")</f>
        <v>0</v>
      </c>
      <c r="S410" s="25" t="str">
        <f t="array" ref="S410">IFERROR(LOOKUP(10^6,1*MID(H410,MIN(FIND({0;1;2;3;4;5;6;7;8;9},H410&amp;"0123456789",FIND("WA  :"," "&amp;H410&amp;" "))),{0;1;2;3;4;5;6;7;8;9})),"0")</f>
        <v>0</v>
      </c>
      <c r="T410" s="25" t="str">
        <f t="array" ref="T410">IFERROR(LOOKUP(10^6,1*MID(H410,MIN(FIND({0;1;2;3;4;5;6;7;8;9},H410&amp;"0123456789",FIND("SMS  :"," "&amp;H410&amp;" "))),{0;1;2;3;4;5;6;7;8;9})),"0")</f>
        <v>0</v>
      </c>
      <c r="U410" s="25" t="str">
        <f t="array" ref="U410">IFERROR(LOOKUP(10^6,1*MID(H410,MIN(FIND({0;1;2;3;4;5;6;7;8;9},H410&amp;"0123456789",FIND("IG  :"," "&amp;H410&amp;" "))),{0;1;2;3;4;5;6;7;8;9})),"0")</f>
        <v>0</v>
      </c>
      <c r="V410" s="25" t="str">
        <f t="array" ref="V410">IFERROR(LOOKUP(10^6,1*MID(H410,MIN(FIND({0;1;2;3;4;5;6;7;8;9},H410&amp;"0123456789",FIND("Twitter  :"," "&amp;H410&amp;" "))),{0;1;2;3;4;5;6;7;8;9})),"0")</f>
        <v>0</v>
      </c>
      <c r="W410" s="25" t="str">
        <f t="array" ref="W410">IFERROR(LOOKUP(10^6,1*MID(H410,MIN(FIND({0;1;2;3;4;5;6;7;8;9},H410&amp;"0123456789",FIND("Youtube  :"," "&amp;H410&amp;" "))),{0;1;2;3;4;5;6;7;8;9})),"0")</f>
        <v>0</v>
      </c>
    </row>
    <row r="411" ht="38.25" customHeight="1">
      <c r="C411" s="1"/>
      <c r="D411" s="123">
        <f t="shared" si="49"/>
        <v>0.7083333333</v>
      </c>
      <c r="E411" s="94" t="s">
        <v>98</v>
      </c>
      <c r="F411" s="77" t="s">
        <v>19</v>
      </c>
      <c r="G411" s="56">
        <v>0.001388888888888889</v>
      </c>
      <c r="H411" s="95"/>
      <c r="R411" s="35"/>
    </row>
    <row r="412" ht="20.25" customHeight="1">
      <c r="C412" s="1"/>
      <c r="D412" s="123">
        <f t="shared" si="49"/>
        <v>0.7097222222</v>
      </c>
      <c r="E412" s="53" t="s">
        <v>272</v>
      </c>
      <c r="F412" s="51" t="s">
        <v>19</v>
      </c>
      <c r="G412" s="191">
        <v>1.1574074074074073E-4</v>
      </c>
      <c r="H412" s="50"/>
      <c r="R412" s="35"/>
    </row>
    <row r="413" ht="168.75" customHeight="1">
      <c r="C413" s="1"/>
      <c r="D413" s="123">
        <f t="shared" si="49"/>
        <v>0.709837963</v>
      </c>
      <c r="E413" s="31" t="s">
        <v>294</v>
      </c>
      <c r="F413" s="32" t="s">
        <v>19</v>
      </c>
      <c r="G413" s="79">
        <v>0.0020833333333333333</v>
      </c>
      <c r="H413" s="31" t="s">
        <v>295</v>
      </c>
      <c r="R413" s="35" t="str">
        <f t="shared" ref="R413:R417" si="56">IFERROR(LOOKUP(10^6,1*MID(H413,MIN(FIND({0;1;2;3;4;5;6;7;8;9},H413&amp;"0123456789",FIND("Telp  :"," "&amp;H413&amp;" "))),{0;1;2;3;4;5;6;7;8;9})),"0")</f>
        <v>0</v>
      </c>
      <c r="S413" s="25" t="str">
        <f t="shared" ref="S413:S417" si="57">IFERROR(LOOKUP(10^6,1*MID(H413,MIN(FIND({0;1;2;3;4;5;6;7;8;9},H413&amp;"0123456789",FIND("WA  :"," "&amp;H413&amp;" "))),{0;1;2;3;4;5;6;7;8;9})),"0")</f>
        <v>0</v>
      </c>
      <c r="T413" s="25" t="str">
        <f t="shared" ref="T413:T417" si="58">IFERROR(LOOKUP(10^6,1*MID(H413,MIN(FIND({0;1;2;3;4;5;6;7;8;9},H413&amp;"0123456789",FIND("SMS  :"," "&amp;H413&amp;" "))),{0;1;2;3;4;5;6;7;8;9})),"0")</f>
        <v>0</v>
      </c>
      <c r="U413" s="25" t="str">
        <f t="shared" ref="U413:U417" si="59">IFERROR(LOOKUP(10^6,1*MID(H413,MIN(FIND({0;1;2;3;4;5;6;7;8;9},H413&amp;"0123456789",FIND("IG  :"," "&amp;H413&amp;" "))),{0;1;2;3;4;5;6;7;8;9})),"0")</f>
        <v>0</v>
      </c>
      <c r="V413" s="25" t="str">
        <f t="shared" ref="V413:V417" si="60">IFERROR(LOOKUP(10^6,1*MID(H413,MIN(FIND({0;1;2;3;4;5;6;7;8;9},H413&amp;"0123456789",FIND("Twitter  :"," "&amp;H413&amp;" "))),{0;1;2;3;4;5;6;7;8;9})),"0")</f>
        <v>0</v>
      </c>
      <c r="W413" s="25" t="str">
        <f t="shared" ref="W413:W417" si="61">IFERROR(LOOKUP(10^6,1*MID(H413,MIN(FIND({0;1;2;3;4;5;6;7;8;9},H413&amp;"0123456789",FIND("Youtube  :"," "&amp;H413&amp;" "))),{0;1;2;3;4;5;6;7;8;9})),"0")</f>
        <v>0</v>
      </c>
    </row>
    <row r="414" ht="21.0" customHeight="1">
      <c r="C414" s="1"/>
      <c r="D414" s="123">
        <f t="shared" si="49"/>
        <v>0.7119212963</v>
      </c>
      <c r="E414" s="65" t="s">
        <v>53</v>
      </c>
      <c r="F414" s="66" t="s">
        <v>19</v>
      </c>
      <c r="G414" s="204">
        <v>1.1574074074074073E-4</v>
      </c>
      <c r="H414" s="65"/>
      <c r="R414" s="35" t="str">
        <f t="shared" si="56"/>
        <v>0</v>
      </c>
      <c r="S414" s="25" t="str">
        <f t="shared" si="57"/>
        <v>0</v>
      </c>
      <c r="T414" s="25" t="str">
        <f t="shared" si="58"/>
        <v>0</v>
      </c>
      <c r="U414" s="25" t="str">
        <f t="shared" si="59"/>
        <v>0</v>
      </c>
      <c r="V414" s="25" t="str">
        <f t="shared" si="60"/>
        <v>0</v>
      </c>
      <c r="W414" s="25" t="str">
        <f t="shared" si="61"/>
        <v>0</v>
      </c>
    </row>
    <row r="415" ht="45.75" customHeight="1">
      <c r="C415" s="1"/>
      <c r="D415" s="123">
        <f t="shared" si="49"/>
        <v>0.712037037</v>
      </c>
      <c r="E415" s="31" t="s">
        <v>296</v>
      </c>
      <c r="F415" s="36" t="s">
        <v>46</v>
      </c>
      <c r="G415" s="44">
        <v>0.0020833333333333333</v>
      </c>
      <c r="H415" s="63" t="s">
        <v>55</v>
      </c>
      <c r="R415" s="35" t="str">
        <f t="shared" si="56"/>
        <v>0</v>
      </c>
      <c r="S415" s="25" t="str">
        <f t="shared" si="57"/>
        <v>0</v>
      </c>
      <c r="T415" s="25" t="str">
        <f t="shared" si="58"/>
        <v>0</v>
      </c>
      <c r="U415" s="25" t="str">
        <f t="shared" si="59"/>
        <v>0</v>
      </c>
      <c r="V415" s="25" t="str">
        <f t="shared" si="60"/>
        <v>0</v>
      </c>
      <c r="W415" s="25" t="str">
        <f t="shared" si="61"/>
        <v>0</v>
      </c>
    </row>
    <row r="416" ht="18.75" customHeight="1">
      <c r="C416" s="1"/>
      <c r="D416" s="123">
        <f t="shared" si="49"/>
        <v>0.7141203704</v>
      </c>
      <c r="E416" s="62" t="s">
        <v>36</v>
      </c>
      <c r="F416" s="32" t="s">
        <v>19</v>
      </c>
      <c r="G416" s="79">
        <v>1.1574074074074073E-4</v>
      </c>
      <c r="H416" s="31"/>
      <c r="R416" s="35" t="str">
        <f t="shared" si="56"/>
        <v>0</v>
      </c>
      <c r="S416" s="25" t="str">
        <f t="shared" si="57"/>
        <v>0</v>
      </c>
      <c r="T416" s="25" t="str">
        <f t="shared" si="58"/>
        <v>0</v>
      </c>
      <c r="U416" s="25" t="str">
        <f t="shared" si="59"/>
        <v>0</v>
      </c>
      <c r="V416" s="25" t="str">
        <f t="shared" si="60"/>
        <v>0</v>
      </c>
      <c r="W416" s="25" t="str">
        <f t="shared" si="61"/>
        <v>0</v>
      </c>
    </row>
    <row r="417" ht="51.0" customHeight="1">
      <c r="C417" s="1"/>
      <c r="D417" s="123">
        <f t="shared" si="49"/>
        <v>0.7142361111</v>
      </c>
      <c r="E417" s="31" t="s">
        <v>297</v>
      </c>
      <c r="F417" s="32" t="s">
        <v>19</v>
      </c>
      <c r="G417" s="79">
        <v>0.001388888888888889</v>
      </c>
      <c r="H417" s="31" t="s">
        <v>298</v>
      </c>
      <c r="R417" s="35" t="str">
        <f t="shared" si="56"/>
        <v>0</v>
      </c>
      <c r="S417" s="25" t="str">
        <f t="shared" si="57"/>
        <v>0</v>
      </c>
      <c r="T417" s="25" t="str">
        <f t="shared" si="58"/>
        <v>0</v>
      </c>
      <c r="U417" s="25" t="str">
        <f t="shared" si="59"/>
        <v>0</v>
      </c>
      <c r="V417" s="25" t="str">
        <f t="shared" si="60"/>
        <v>0</v>
      </c>
      <c r="W417" s="25" t="str">
        <f t="shared" si="61"/>
        <v>0</v>
      </c>
    </row>
    <row r="418" ht="18.75" customHeight="1">
      <c r="C418" s="1"/>
      <c r="D418" s="123">
        <f t="shared" si="49"/>
        <v>0.715625</v>
      </c>
      <c r="E418" s="65" t="s">
        <v>299</v>
      </c>
      <c r="F418" s="202" t="s">
        <v>19</v>
      </c>
      <c r="G418" s="203">
        <v>1.1574074074074073E-4</v>
      </c>
      <c r="H418" s="205"/>
      <c r="R418" s="35"/>
    </row>
    <row r="419" ht="47.25" customHeight="1">
      <c r="C419" s="1"/>
      <c r="D419" s="123">
        <f t="shared" si="49"/>
        <v>0.7157407407</v>
      </c>
      <c r="E419" s="206" t="s">
        <v>300</v>
      </c>
      <c r="F419" s="32" t="s">
        <v>301</v>
      </c>
      <c r="G419" s="79">
        <v>0.005555555555555556</v>
      </c>
      <c r="H419" s="31"/>
      <c r="R419" s="35"/>
    </row>
    <row r="420" ht="24.0" customHeight="1">
      <c r="C420" s="1"/>
      <c r="D420" s="123">
        <f t="shared" si="49"/>
        <v>0.7212962963</v>
      </c>
      <c r="E420" s="65" t="s">
        <v>302</v>
      </c>
      <c r="F420" s="202" t="s">
        <v>19</v>
      </c>
      <c r="G420" s="203">
        <v>1.1574074074074073E-4</v>
      </c>
      <c r="H420" s="201"/>
      <c r="R420" s="35"/>
    </row>
    <row r="421" ht="51.0" customHeight="1">
      <c r="C421" s="1"/>
      <c r="D421" s="123">
        <f t="shared" si="49"/>
        <v>0.721412037</v>
      </c>
      <c r="E421" s="31" t="s">
        <v>297</v>
      </c>
      <c r="F421" s="36" t="s">
        <v>19</v>
      </c>
      <c r="G421" s="79">
        <v>0.0020833333333333333</v>
      </c>
      <c r="H421" s="63" t="s">
        <v>303</v>
      </c>
      <c r="R421" s="35"/>
    </row>
    <row r="422" ht="20.25" customHeight="1">
      <c r="C422" s="1"/>
      <c r="D422" s="123">
        <f t="shared" si="49"/>
        <v>0.7234953704</v>
      </c>
      <c r="E422" s="53" t="s">
        <v>272</v>
      </c>
      <c r="F422" s="51" t="s">
        <v>19</v>
      </c>
      <c r="G422" s="191">
        <v>1.1574074074074073E-4</v>
      </c>
      <c r="H422" s="50"/>
      <c r="R422" s="35"/>
    </row>
    <row r="423" ht="28.5" customHeight="1">
      <c r="C423" s="1"/>
      <c r="D423" s="123">
        <f t="shared" si="49"/>
        <v>0.7236111111</v>
      </c>
      <c r="E423" s="207" t="s">
        <v>36</v>
      </c>
      <c r="F423" s="64" t="s">
        <v>19</v>
      </c>
      <c r="G423" s="75">
        <v>1.1574074074074073E-4</v>
      </c>
      <c r="H423" s="43"/>
      <c r="R423" s="35"/>
    </row>
    <row r="424" ht="22.5" customHeight="1">
      <c r="C424" s="1"/>
      <c r="D424" s="123">
        <f t="shared" si="49"/>
        <v>0.7237268519</v>
      </c>
      <c r="E424" s="65" t="s">
        <v>304</v>
      </c>
      <c r="F424" s="202" t="s">
        <v>19</v>
      </c>
      <c r="G424" s="203">
        <v>1.1574074074074073E-4</v>
      </c>
      <c r="H424" s="201"/>
      <c r="R424" s="35"/>
    </row>
    <row r="425" ht="44.25" customHeight="1">
      <c r="C425" s="1"/>
      <c r="D425" s="123">
        <f t="shared" si="49"/>
        <v>0.7238425926</v>
      </c>
      <c r="E425" s="208" t="s">
        <v>305</v>
      </c>
      <c r="F425" s="36" t="s">
        <v>301</v>
      </c>
      <c r="G425" s="44">
        <v>0.0020833333333333333</v>
      </c>
      <c r="H425" s="63"/>
      <c r="R425" s="35"/>
    </row>
    <row r="426" ht="17.25" customHeight="1">
      <c r="C426" s="1"/>
      <c r="D426" s="123">
        <f t="shared" si="49"/>
        <v>0.7259259259</v>
      </c>
      <c r="E426" s="62" t="s">
        <v>36</v>
      </c>
      <c r="F426" s="32" t="s">
        <v>19</v>
      </c>
      <c r="G426" s="79">
        <v>1.1574074074074073E-4</v>
      </c>
      <c r="H426" s="31"/>
      <c r="R426" s="35"/>
    </row>
    <row r="427" ht="19.5" customHeight="1">
      <c r="C427" s="1"/>
      <c r="D427" s="123">
        <f t="shared" si="49"/>
        <v>0.7260416667</v>
      </c>
      <c r="E427" s="53" t="s">
        <v>272</v>
      </c>
      <c r="F427" s="51" t="s">
        <v>19</v>
      </c>
      <c r="G427" s="191">
        <v>1.1574074074074073E-4</v>
      </c>
      <c r="H427" s="50"/>
      <c r="R427" s="35"/>
    </row>
    <row r="428" ht="51.0" customHeight="1">
      <c r="C428" s="1"/>
      <c r="D428" s="123">
        <f t="shared" si="49"/>
        <v>0.7261574074</v>
      </c>
      <c r="E428" s="31" t="s">
        <v>297</v>
      </c>
      <c r="F428" s="36" t="s">
        <v>19</v>
      </c>
      <c r="G428" s="79">
        <v>0.0020833333333333333</v>
      </c>
      <c r="H428" s="31" t="s">
        <v>306</v>
      </c>
      <c r="R428" s="35"/>
    </row>
    <row r="429" ht="57.0" customHeight="1">
      <c r="C429" s="1"/>
      <c r="D429" s="123">
        <f t="shared" si="49"/>
        <v>0.7282407407</v>
      </c>
      <c r="E429" s="208" t="s">
        <v>307</v>
      </c>
      <c r="F429" s="32" t="s">
        <v>143</v>
      </c>
      <c r="G429" s="79">
        <v>0.003472222222222222</v>
      </c>
      <c r="H429" s="63"/>
      <c r="R429" s="35"/>
    </row>
    <row r="430" ht="23.25" customHeight="1">
      <c r="C430" s="1"/>
      <c r="D430" s="123">
        <f t="shared" si="49"/>
        <v>0.731712963</v>
      </c>
      <c r="E430" s="62" t="s">
        <v>36</v>
      </c>
      <c r="F430" s="32" t="s">
        <v>19</v>
      </c>
      <c r="G430" s="79">
        <v>1.1574074074074073E-4</v>
      </c>
      <c r="H430" s="31"/>
      <c r="R430" s="35"/>
    </row>
    <row r="431" ht="21.75" customHeight="1">
      <c r="C431" s="1"/>
      <c r="D431" s="123">
        <f t="shared" si="49"/>
        <v>0.7318287037</v>
      </c>
      <c r="E431" s="209" t="s">
        <v>308</v>
      </c>
      <c r="F431" s="202" t="s">
        <v>19</v>
      </c>
      <c r="G431" s="203">
        <v>1.1574074074074073E-4</v>
      </c>
      <c r="H431" s="65"/>
      <c r="R431" s="35"/>
    </row>
    <row r="432" ht="51.0" customHeight="1">
      <c r="C432" s="1"/>
      <c r="D432" s="123">
        <f t="shared" si="49"/>
        <v>0.7319444444</v>
      </c>
      <c r="E432" s="45" t="s">
        <v>297</v>
      </c>
      <c r="F432" s="36" t="s">
        <v>19</v>
      </c>
      <c r="G432" s="79">
        <v>0.0020833333333333333</v>
      </c>
      <c r="H432" s="45" t="s">
        <v>309</v>
      </c>
      <c r="R432" s="35"/>
    </row>
    <row r="433" ht="38.25" customHeight="1">
      <c r="C433" s="1"/>
      <c r="D433" s="123">
        <f t="shared" si="49"/>
        <v>0.7340277778</v>
      </c>
      <c r="E433" s="31" t="s">
        <v>30</v>
      </c>
      <c r="F433" s="36" t="s">
        <v>22</v>
      </c>
      <c r="G433" s="79">
        <v>3.587962962962963E-4</v>
      </c>
      <c r="H433" s="63" t="s">
        <v>310</v>
      </c>
      <c r="R433" s="35"/>
    </row>
    <row r="434" ht="57.75" customHeight="1">
      <c r="C434" s="1"/>
      <c r="D434" s="123">
        <f t="shared" si="49"/>
        <v>0.7343865741</v>
      </c>
      <c r="E434" s="210" t="s">
        <v>311</v>
      </c>
      <c r="F434" s="42" t="s">
        <v>19</v>
      </c>
      <c r="G434" s="75">
        <v>0.005543981481481481</v>
      </c>
      <c r="H434" s="125"/>
      <c r="R434" s="35" t="str">
        <f t="array" ref="R434">IFERROR(LOOKUP(10^6,1*MID(H434,MIN(FIND({0;1;2;3;4;5;6;7;8;9},H434&amp;"0123456789",FIND("Telp  :"," "&amp;H434&amp;" "))),{0;1;2;3;4;5;6;7;8;9})),"0")</f>
        <v>0</v>
      </c>
      <c r="S434" s="25" t="str">
        <f t="array" ref="S434">IFERROR(LOOKUP(10^6,1*MID(H434,MIN(FIND({0;1;2;3;4;5;6;7;8;9},H434&amp;"0123456789",FIND("WA  :"," "&amp;H434&amp;" "))),{0;1;2;3;4;5;6;7;8;9})),"0")</f>
        <v>0</v>
      </c>
      <c r="T434" s="25" t="str">
        <f t="array" ref="T434">IFERROR(LOOKUP(10^6,1*MID(H434,MIN(FIND({0;1;2;3;4;5;6;7;8;9},H434&amp;"0123456789",FIND("SMS  :"," "&amp;H434&amp;" "))),{0;1;2;3;4;5;6;7;8;9})),"0")</f>
        <v>0</v>
      </c>
      <c r="U434" s="25" t="str">
        <f t="array" ref="U434">IFERROR(LOOKUP(10^6,1*MID(H434,MIN(FIND({0;1;2;3;4;5;6;7;8;9},H434&amp;"0123456789",FIND("IG  :"," "&amp;H434&amp;" "))),{0;1;2;3;4;5;6;7;8;9})),"0")</f>
        <v>0</v>
      </c>
      <c r="V434" s="25" t="str">
        <f t="array" ref="V434">IFERROR(LOOKUP(10^6,1*MID(H434,MIN(FIND({0;1;2;3;4;5;6;7;8;9},H434&amp;"0123456789",FIND("Twitter  :"," "&amp;H434&amp;" "))),{0;1;2;3;4;5;6;7;8;9})),"0")</f>
        <v>0</v>
      </c>
      <c r="W434" s="25" t="str">
        <f t="array" ref="W434">IFERROR(LOOKUP(10^6,1*MID(H434,MIN(FIND({0;1;2;3;4;5;6;7;8;9},H434&amp;"0123456789",FIND("Youtube  :"," "&amp;H434&amp;" "))),{0;1;2;3;4;5;6;7;8;9})),"0")</f>
        <v>0</v>
      </c>
    </row>
    <row r="435" ht="22.5" customHeight="1">
      <c r="C435" s="1"/>
      <c r="D435" s="123">
        <f t="shared" si="49"/>
        <v>0.7399305556</v>
      </c>
      <c r="E435" s="211" t="s">
        <v>312</v>
      </c>
      <c r="F435" s="212" t="s">
        <v>19</v>
      </c>
      <c r="G435" s="213">
        <v>3.4722222222222224E-4</v>
      </c>
      <c r="H435" s="214"/>
      <c r="R435" s="35"/>
    </row>
    <row r="436" ht="27.0" customHeight="1">
      <c r="C436" s="1"/>
      <c r="D436" s="123">
        <f t="shared" si="49"/>
        <v>0.7402777778</v>
      </c>
      <c r="E436" s="215" t="s">
        <v>313</v>
      </c>
      <c r="F436" s="158" t="s">
        <v>19</v>
      </c>
      <c r="G436" s="216">
        <v>0.003472222222222222</v>
      </c>
      <c r="H436" s="217"/>
      <c r="R436" s="35" t="str">
        <f t="shared" ref="R436:R438" si="62">IFERROR(LOOKUP(10^6,1*MID(H436,MIN(FIND({0;1;2;3;4;5;6;7;8;9},H436&amp;"0123456789",FIND("Telp  :"," "&amp;H436&amp;" "))),{0;1;2;3;4;5;6;7;8;9})),"0")</f>
        <v>0</v>
      </c>
      <c r="S436" s="25" t="str">
        <f t="shared" ref="S436:S438" si="63">IFERROR(LOOKUP(10^6,1*MID(H436,MIN(FIND({0;1;2;3;4;5;6;7;8;9},H436&amp;"0123456789",FIND("WA  :"," "&amp;H436&amp;" "))),{0;1;2;3;4;5;6;7;8;9})),"0")</f>
        <v>0</v>
      </c>
      <c r="T436" s="25" t="str">
        <f t="shared" ref="T436:T438" si="64">IFERROR(LOOKUP(10^6,1*MID(H436,MIN(FIND({0;1;2;3;4;5;6;7;8;9},H436&amp;"0123456789",FIND("SMS  :"," "&amp;H436&amp;" "))),{0;1;2;3;4;5;6;7;8;9})),"0")</f>
        <v>0</v>
      </c>
      <c r="U436" s="25" t="str">
        <f t="shared" ref="U436:U438" si="65">IFERROR(LOOKUP(10^6,1*MID(H436,MIN(FIND({0;1;2;3;4;5;6;7;8;9},H436&amp;"0123456789",FIND("IG  :"," "&amp;H436&amp;" "))),{0;1;2;3;4;5;6;7;8;9})),"0")</f>
        <v>0</v>
      </c>
      <c r="V436" s="25" t="str">
        <f t="shared" ref="V436:V438" si="66">IFERROR(LOOKUP(10^6,1*MID(H436,MIN(FIND({0;1;2;3;4;5;6;7;8;9},H436&amp;"0123456789",FIND("Twitter  :"," "&amp;H436&amp;" "))),{0;1;2;3;4;5;6;7;8;9})),"0")</f>
        <v>0</v>
      </c>
      <c r="W436" s="25" t="str">
        <f t="shared" ref="W436:W438" si="67">IFERROR(LOOKUP(10^6,1*MID(H436,MIN(FIND({0;1;2;3;4;5;6;7;8;9},H436&amp;"0123456789",FIND("Youtube  :"," "&amp;H436&amp;" "))),{0;1;2;3;4;5;6;7;8;9})),"0")</f>
        <v>0</v>
      </c>
    </row>
    <row r="437" ht="24.0" customHeight="1">
      <c r="C437" s="1"/>
      <c r="D437" s="123">
        <f t="shared" si="49"/>
        <v>0.74375</v>
      </c>
      <c r="E437" s="215" t="s">
        <v>314</v>
      </c>
      <c r="F437" s="158" t="s">
        <v>19</v>
      </c>
      <c r="G437" s="216">
        <v>0.0038078703703703707</v>
      </c>
      <c r="H437" s="218" t="s">
        <v>194</v>
      </c>
      <c r="R437" s="35" t="str">
        <f t="shared" si="62"/>
        <v>0</v>
      </c>
      <c r="S437" s="25" t="str">
        <f t="shared" si="63"/>
        <v>0</v>
      </c>
      <c r="T437" s="25" t="str">
        <f t="shared" si="64"/>
        <v>0</v>
      </c>
      <c r="U437" s="25" t="str">
        <f t="shared" si="65"/>
        <v>0</v>
      </c>
      <c r="V437" s="25" t="str">
        <f t="shared" si="66"/>
        <v>0</v>
      </c>
      <c r="W437" s="25" t="str">
        <f t="shared" si="67"/>
        <v>0</v>
      </c>
    </row>
    <row r="438" ht="43.5" customHeight="1">
      <c r="C438" s="1"/>
      <c r="D438" s="123">
        <f t="shared" si="49"/>
        <v>0.7475578704</v>
      </c>
      <c r="E438" s="31" t="s">
        <v>315</v>
      </c>
      <c r="F438" s="36" t="s">
        <v>22</v>
      </c>
      <c r="G438" s="79">
        <v>4.7453703703703704E-4</v>
      </c>
      <c r="H438" s="31" t="s">
        <v>316</v>
      </c>
      <c r="R438" s="35" t="str">
        <f t="shared" si="62"/>
        <v>0</v>
      </c>
      <c r="S438" s="25" t="str">
        <f t="shared" si="63"/>
        <v>0</v>
      </c>
      <c r="T438" s="25" t="str">
        <f t="shared" si="64"/>
        <v>0</v>
      </c>
      <c r="U438" s="25" t="str">
        <f t="shared" si="65"/>
        <v>0</v>
      </c>
      <c r="V438" s="25" t="str">
        <f t="shared" si="66"/>
        <v>0</v>
      </c>
      <c r="W438" s="25" t="str">
        <f t="shared" si="67"/>
        <v>0</v>
      </c>
    </row>
    <row r="439" ht="31.5" customHeight="1">
      <c r="C439" s="1"/>
      <c r="D439" s="123">
        <f t="shared" si="49"/>
        <v>0.7480324074</v>
      </c>
      <c r="E439" s="31" t="s">
        <v>174</v>
      </c>
      <c r="F439" s="36" t="s">
        <v>19</v>
      </c>
      <c r="G439" s="79">
        <v>6.944444444444445E-4</v>
      </c>
      <c r="H439" s="31" t="s">
        <v>317</v>
      </c>
      <c r="R439" s="35"/>
    </row>
    <row r="440" ht="21.75" customHeight="1">
      <c r="C440" s="1"/>
      <c r="D440" s="123">
        <f t="shared" si="49"/>
        <v>0.7487268519</v>
      </c>
      <c r="E440" s="31" t="s">
        <v>36</v>
      </c>
      <c r="F440" s="36" t="s">
        <v>19</v>
      </c>
      <c r="G440" s="79">
        <v>1.1574074074074073E-4</v>
      </c>
      <c r="H440" s="34"/>
      <c r="R440" s="35"/>
    </row>
    <row r="441" ht="57.0" customHeight="1">
      <c r="C441" s="1"/>
      <c r="D441" s="123">
        <f t="shared" si="49"/>
        <v>0.7488425926</v>
      </c>
      <c r="E441" s="31" t="s">
        <v>297</v>
      </c>
      <c r="F441" s="36" t="s">
        <v>19</v>
      </c>
      <c r="G441" s="79">
        <v>0.0020833333333333333</v>
      </c>
      <c r="H441" s="31" t="s">
        <v>318</v>
      </c>
      <c r="R441" s="35"/>
    </row>
    <row r="442" ht="21.75" customHeight="1">
      <c r="C442" s="1"/>
      <c r="D442" s="123">
        <f t="shared" si="49"/>
        <v>0.7509259259</v>
      </c>
      <c r="E442" s="31" t="s">
        <v>36</v>
      </c>
      <c r="F442" s="32" t="s">
        <v>19</v>
      </c>
      <c r="G442" s="79">
        <v>1.1574074074074073E-4</v>
      </c>
      <c r="H442" s="31"/>
      <c r="R442" s="35"/>
    </row>
    <row r="443" ht="18.75" customHeight="1">
      <c r="C443" s="1"/>
      <c r="D443" s="123">
        <f t="shared" si="49"/>
        <v>0.7510416667</v>
      </c>
      <c r="E443" s="53" t="s">
        <v>272</v>
      </c>
      <c r="F443" s="51" t="s">
        <v>19</v>
      </c>
      <c r="G443" s="191">
        <v>1.1574074074074073E-4</v>
      </c>
      <c r="H443" s="50"/>
      <c r="R443" s="35"/>
    </row>
    <row r="444" ht="55.5" customHeight="1">
      <c r="C444" s="1"/>
      <c r="D444" s="123">
        <f t="shared" si="49"/>
        <v>0.7511574074</v>
      </c>
      <c r="E444" s="31" t="s">
        <v>297</v>
      </c>
      <c r="F444" s="36" t="s">
        <v>19</v>
      </c>
      <c r="G444" s="79">
        <v>0.0020833333333333333</v>
      </c>
      <c r="H444" s="31" t="s">
        <v>319</v>
      </c>
      <c r="R444" s="35"/>
    </row>
    <row r="445" ht="20.25" customHeight="1">
      <c r="C445" s="1"/>
      <c r="D445" s="123">
        <f t="shared" si="49"/>
        <v>0.7532407407</v>
      </c>
      <c r="E445" s="65" t="s">
        <v>304</v>
      </c>
      <c r="F445" s="202" t="s">
        <v>19</v>
      </c>
      <c r="G445" s="203">
        <v>1.1574074074074073E-4</v>
      </c>
      <c r="H445" s="201"/>
      <c r="R445" s="35"/>
    </row>
    <row r="446" ht="118.5" customHeight="1">
      <c r="C446" s="1"/>
      <c r="D446" s="123">
        <f t="shared" si="49"/>
        <v>0.7533564815</v>
      </c>
      <c r="E446" s="206" t="s">
        <v>320</v>
      </c>
      <c r="F446" s="32" t="s">
        <v>143</v>
      </c>
      <c r="G446" s="79">
        <v>0.002777777777777778</v>
      </c>
      <c r="H446" s="31"/>
      <c r="R446" s="35"/>
    </row>
    <row r="447" ht="18.0" customHeight="1">
      <c r="C447" s="1"/>
      <c r="D447" s="123">
        <f t="shared" si="49"/>
        <v>0.7561342593</v>
      </c>
      <c r="E447" s="31" t="s">
        <v>36</v>
      </c>
      <c r="F447" s="32" t="s">
        <v>19</v>
      </c>
      <c r="G447" s="79">
        <v>1.1574074074074073E-4</v>
      </c>
      <c r="H447" s="31"/>
      <c r="R447" s="35"/>
    </row>
    <row r="448" ht="54.75" customHeight="1">
      <c r="C448" s="1"/>
      <c r="D448" s="123">
        <f t="shared" si="49"/>
        <v>0.75625</v>
      </c>
      <c r="E448" s="31" t="s">
        <v>297</v>
      </c>
      <c r="F448" s="36" t="s">
        <v>19</v>
      </c>
      <c r="G448" s="79">
        <v>0.0020833333333333333</v>
      </c>
      <c r="H448" s="45" t="s">
        <v>321</v>
      </c>
      <c r="R448" s="35"/>
    </row>
    <row r="449" ht="30.75" customHeight="1">
      <c r="C449" s="1"/>
      <c r="D449" s="123">
        <f t="shared" si="49"/>
        <v>0.7583333333</v>
      </c>
      <c r="E449" s="76" t="s">
        <v>58</v>
      </c>
      <c r="F449" s="36" t="s">
        <v>19</v>
      </c>
      <c r="G449" s="44">
        <v>6.944444444444445E-4</v>
      </c>
      <c r="H449" s="63" t="s">
        <v>111</v>
      </c>
      <c r="I449" s="219"/>
      <c r="R449" s="35"/>
    </row>
    <row r="450" ht="27.75" customHeight="1">
      <c r="C450" s="1"/>
      <c r="D450" s="123">
        <f t="shared" si="49"/>
        <v>0.7590277778</v>
      </c>
      <c r="E450" s="139" t="s">
        <v>93</v>
      </c>
      <c r="F450" s="32" t="s">
        <v>19</v>
      </c>
      <c r="G450" s="44">
        <v>6.944444444444445E-4</v>
      </c>
      <c r="H450" s="63" t="s">
        <v>84</v>
      </c>
      <c r="I450" s="219"/>
      <c r="R450" s="35"/>
    </row>
    <row r="451" ht="20.25" customHeight="1">
      <c r="C451" s="1"/>
      <c r="D451" s="123">
        <f t="shared" si="49"/>
        <v>0.7597222222</v>
      </c>
      <c r="E451" s="209" t="s">
        <v>308</v>
      </c>
      <c r="F451" s="202" t="s">
        <v>19</v>
      </c>
      <c r="G451" s="203">
        <v>1.1574074074074073E-4</v>
      </c>
      <c r="H451" s="65"/>
      <c r="R451" s="35"/>
    </row>
    <row r="452" ht="50.25" customHeight="1">
      <c r="C452" s="1"/>
      <c r="D452" s="123">
        <f t="shared" si="49"/>
        <v>0.759837963</v>
      </c>
      <c r="E452" s="45" t="s">
        <v>297</v>
      </c>
      <c r="F452" s="36" t="s">
        <v>19</v>
      </c>
      <c r="G452" s="79">
        <v>0.0020833333333333333</v>
      </c>
      <c r="H452" s="45" t="s">
        <v>322</v>
      </c>
      <c r="R452" s="35"/>
    </row>
    <row r="453" ht="20.25" customHeight="1">
      <c r="C453" s="1"/>
      <c r="D453" s="123">
        <f t="shared" si="49"/>
        <v>0.7619212963</v>
      </c>
      <c r="E453" s="65" t="s">
        <v>304</v>
      </c>
      <c r="F453" s="202" t="s">
        <v>19</v>
      </c>
      <c r="G453" s="203">
        <v>1.1574074074074073E-4</v>
      </c>
      <c r="H453" s="201"/>
      <c r="R453" s="35"/>
    </row>
    <row r="454" ht="118.5" customHeight="1">
      <c r="C454" s="1"/>
      <c r="D454" s="123">
        <f t="shared" si="49"/>
        <v>0.762037037</v>
      </c>
      <c r="E454" s="220" t="s">
        <v>323</v>
      </c>
      <c r="F454" s="32" t="s">
        <v>143</v>
      </c>
      <c r="G454" s="79">
        <v>0.002777777777777778</v>
      </c>
      <c r="H454" s="31"/>
      <c r="R454" s="35" t="str">
        <f t="array" ref="R454">IFERROR(LOOKUP(10^6,1*MID(H454,MIN(FIND({0;1;2;3;4;5;6;7;8;9},H454&amp;"0123456789",FIND("Telp  :"," "&amp;H454&amp;" "))),{0;1;2;3;4;5;6;7;8;9})),"0")</f>
        <v>0</v>
      </c>
      <c r="S454" s="25" t="str">
        <f t="array" ref="S454">IFERROR(LOOKUP(10^6,1*MID(H454,MIN(FIND({0;1;2;3;4;5;6;7;8;9},H454&amp;"0123456789",FIND("WA  :"," "&amp;H454&amp;" "))),{0;1;2;3;4;5;6;7;8;9})),"0")</f>
        <v>0</v>
      </c>
      <c r="T454" s="25" t="str">
        <f t="array" ref="T454">IFERROR(LOOKUP(10^6,1*MID(H454,MIN(FIND({0;1;2;3;4;5;6;7;8;9},H454&amp;"0123456789",FIND("SMS  :"," "&amp;H454&amp;" "))),{0;1;2;3;4;5;6;7;8;9})),"0")</f>
        <v>0</v>
      </c>
      <c r="U454" s="25" t="str">
        <f t="array" ref="U454">IFERROR(LOOKUP(10^6,1*MID(H454,MIN(FIND({0;1;2;3;4;5;6;7;8;9},H454&amp;"0123456789",FIND("IG  :"," "&amp;H454&amp;" "))),{0;1;2;3;4;5;6;7;8;9})),"0")</f>
        <v>0</v>
      </c>
      <c r="V454" s="25" t="str">
        <f t="array" ref="V454">IFERROR(LOOKUP(10^6,1*MID(H454,MIN(FIND({0;1;2;3;4;5;6;7;8;9},H454&amp;"0123456789",FIND("Twitter  :"," "&amp;H454&amp;" "))),{0;1;2;3;4;5;6;7;8;9})),"0")</f>
        <v>0</v>
      </c>
      <c r="W454" s="25" t="str">
        <f t="array" ref="W454">IFERROR(LOOKUP(10^6,1*MID(H454,MIN(FIND({0;1;2;3;4;5;6;7;8;9},H454&amp;"0123456789",FIND("Youtube  :"," "&amp;H454&amp;" "))),{0;1;2;3;4;5;6;7;8;9})),"0")</f>
        <v>0</v>
      </c>
    </row>
    <row r="455" ht="22.5" customHeight="1">
      <c r="C455" s="1"/>
      <c r="D455" s="123">
        <f t="shared" si="49"/>
        <v>0.7648148148</v>
      </c>
      <c r="E455" s="31" t="s">
        <v>36</v>
      </c>
      <c r="F455" s="36" t="s">
        <v>19</v>
      </c>
      <c r="G455" s="79">
        <v>1.1574074074074073E-4</v>
      </c>
      <c r="H455" s="34"/>
      <c r="R455" s="35"/>
    </row>
    <row r="456" ht="52.5" customHeight="1">
      <c r="C456" s="1"/>
      <c r="D456" s="123">
        <f t="shared" si="49"/>
        <v>0.7649305556</v>
      </c>
      <c r="E456" s="31" t="s">
        <v>297</v>
      </c>
      <c r="F456" s="36" t="s">
        <v>19</v>
      </c>
      <c r="G456" s="79">
        <v>0.0020833333333333333</v>
      </c>
      <c r="H456" s="31" t="s">
        <v>324</v>
      </c>
      <c r="R456" s="35"/>
    </row>
    <row r="457" ht="53.25" customHeight="1">
      <c r="C457" s="1"/>
      <c r="D457" s="123">
        <f t="shared" si="49"/>
        <v>0.7670138889</v>
      </c>
      <c r="E457" s="31" t="s">
        <v>325</v>
      </c>
      <c r="F457" s="36" t="s">
        <v>301</v>
      </c>
      <c r="G457" s="79">
        <v>0.001388888888888889</v>
      </c>
      <c r="H457" s="34" t="s">
        <v>326</v>
      </c>
      <c r="R457" s="35"/>
    </row>
    <row r="458" ht="55.5" customHeight="1">
      <c r="C458" s="1"/>
      <c r="D458" s="123">
        <f t="shared" si="49"/>
        <v>0.7684027778</v>
      </c>
      <c r="E458" s="31" t="s">
        <v>297</v>
      </c>
      <c r="F458" s="36" t="s">
        <v>19</v>
      </c>
      <c r="G458" s="79">
        <v>0.0020833333333333333</v>
      </c>
      <c r="H458" s="31" t="s">
        <v>327</v>
      </c>
      <c r="R458" s="35"/>
    </row>
    <row r="459" ht="32.25" customHeight="1">
      <c r="C459" s="1"/>
      <c r="D459" s="123">
        <f t="shared" si="49"/>
        <v>0.7704861111</v>
      </c>
      <c r="E459" s="34" t="s">
        <v>174</v>
      </c>
      <c r="F459" s="32" t="s">
        <v>19</v>
      </c>
      <c r="G459" s="44">
        <v>6.944444444444445E-4</v>
      </c>
      <c r="H459" s="31" t="s">
        <v>328</v>
      </c>
      <c r="R459" s="35"/>
    </row>
    <row r="460" ht="21.0" customHeight="1">
      <c r="C460" s="1"/>
      <c r="D460" s="123">
        <f t="shared" si="49"/>
        <v>0.7711805556</v>
      </c>
      <c r="E460" s="31" t="s">
        <v>36</v>
      </c>
      <c r="F460" s="36" t="s">
        <v>19</v>
      </c>
      <c r="G460" s="79">
        <v>1.1574074074074073E-4</v>
      </c>
      <c r="H460" s="69"/>
      <c r="R460" s="35"/>
    </row>
    <row r="461" ht="57.75" customHeight="1">
      <c r="C461" s="1"/>
      <c r="D461" s="123">
        <f t="shared" si="49"/>
        <v>0.7712962963</v>
      </c>
      <c r="E461" s="31" t="s">
        <v>297</v>
      </c>
      <c r="F461" s="36" t="s">
        <v>19</v>
      </c>
      <c r="G461" s="79">
        <v>0.0020833333333333333</v>
      </c>
      <c r="H461" s="31" t="s">
        <v>329</v>
      </c>
      <c r="R461" s="35"/>
    </row>
    <row r="462" ht="18.0" customHeight="1">
      <c r="C462" s="1"/>
      <c r="D462" s="123">
        <f t="shared" si="49"/>
        <v>0.7733796296</v>
      </c>
      <c r="E462" s="65" t="s">
        <v>304</v>
      </c>
      <c r="F462" s="202" t="s">
        <v>19</v>
      </c>
      <c r="G462" s="203">
        <v>1.1574074074074073E-4</v>
      </c>
      <c r="H462" s="201"/>
      <c r="R462" s="35"/>
    </row>
    <row r="463" ht="120.0" customHeight="1">
      <c r="C463" s="1"/>
      <c r="D463" s="123">
        <f t="shared" si="49"/>
        <v>0.7734953704</v>
      </c>
      <c r="E463" s="206" t="s">
        <v>330</v>
      </c>
      <c r="F463" s="32" t="s">
        <v>143</v>
      </c>
      <c r="G463" s="79">
        <v>0.002777777777777778</v>
      </c>
      <c r="H463" s="31"/>
      <c r="R463" s="35"/>
    </row>
    <row r="464" ht="22.5" customHeight="1">
      <c r="C464" s="1"/>
      <c r="D464" s="123">
        <f t="shared" si="49"/>
        <v>0.7762731481</v>
      </c>
      <c r="E464" s="31" t="s">
        <v>36</v>
      </c>
      <c r="F464" s="36" t="s">
        <v>19</v>
      </c>
      <c r="G464" s="79">
        <v>1.1574074074074073E-4</v>
      </c>
      <c r="H464" s="63"/>
      <c r="R464" s="35"/>
    </row>
    <row r="465" ht="55.5" customHeight="1">
      <c r="C465" s="1"/>
      <c r="D465" s="123">
        <f t="shared" si="49"/>
        <v>0.7763888889</v>
      </c>
      <c r="E465" s="31" t="s">
        <v>297</v>
      </c>
      <c r="F465" s="36" t="s">
        <v>19</v>
      </c>
      <c r="G465" s="79">
        <v>0.001388888888888889</v>
      </c>
      <c r="H465" s="31" t="s">
        <v>331</v>
      </c>
      <c r="R465" s="35"/>
    </row>
    <row r="466" ht="48.75" customHeight="1">
      <c r="C466" s="1"/>
      <c r="D466" s="123">
        <f t="shared" si="49"/>
        <v>0.7777777778</v>
      </c>
      <c r="E466" s="80" t="s">
        <v>82</v>
      </c>
      <c r="F466" s="81" t="s">
        <v>19</v>
      </c>
      <c r="G466" s="82">
        <v>6.944444444444445E-4</v>
      </c>
      <c r="H466" s="83" t="s">
        <v>83</v>
      </c>
      <c r="R466" s="35"/>
    </row>
    <row r="467" ht="22.5" customHeight="1">
      <c r="C467" s="1"/>
      <c r="D467" s="123">
        <f t="shared" si="49"/>
        <v>0.7784722222</v>
      </c>
      <c r="E467" s="53" t="s">
        <v>272</v>
      </c>
      <c r="F467" s="51" t="s">
        <v>19</v>
      </c>
      <c r="G467" s="191">
        <v>1.1574074074074073E-4</v>
      </c>
      <c r="H467" s="50"/>
      <c r="R467" s="35"/>
    </row>
    <row r="468" ht="52.5" customHeight="1">
      <c r="C468" s="1"/>
      <c r="D468" s="123">
        <f t="shared" si="49"/>
        <v>0.778587963</v>
      </c>
      <c r="E468" s="31" t="s">
        <v>332</v>
      </c>
      <c r="F468" s="36" t="s">
        <v>22</v>
      </c>
      <c r="G468" s="79">
        <v>6.944444444444445E-4</v>
      </c>
      <c r="H468" s="63" t="s">
        <v>326</v>
      </c>
      <c r="R468" s="35"/>
    </row>
    <row r="469" ht="55.5" customHeight="1">
      <c r="C469" s="1"/>
      <c r="D469" s="123">
        <f t="shared" si="49"/>
        <v>0.7792824074</v>
      </c>
      <c r="E469" s="31" t="s">
        <v>297</v>
      </c>
      <c r="F469" s="36" t="s">
        <v>19</v>
      </c>
      <c r="G469" s="79">
        <v>0.0020833333333333333</v>
      </c>
      <c r="H469" s="31" t="s">
        <v>333</v>
      </c>
      <c r="R469" s="35"/>
    </row>
    <row r="470" ht="33.0" customHeight="1">
      <c r="C470" s="1"/>
      <c r="D470" s="123">
        <f t="shared" si="49"/>
        <v>0.7813657407</v>
      </c>
      <c r="E470" s="63" t="s">
        <v>334</v>
      </c>
      <c r="F470" s="71" t="s">
        <v>19</v>
      </c>
      <c r="G470" s="107">
        <v>6.944444444444445E-4</v>
      </c>
      <c r="H470" s="31" t="s">
        <v>199</v>
      </c>
      <c r="R470" s="35"/>
    </row>
    <row r="471" ht="19.5" customHeight="1">
      <c r="C471" s="1"/>
      <c r="D471" s="123">
        <f t="shared" si="49"/>
        <v>0.7820601852</v>
      </c>
      <c r="E471" s="31" t="s">
        <v>36</v>
      </c>
      <c r="F471" s="36" t="s">
        <v>19</v>
      </c>
      <c r="G471" s="79">
        <v>1.1574074074074073E-4</v>
      </c>
      <c r="H471" s="34"/>
      <c r="R471" s="35"/>
    </row>
    <row r="472" ht="51.75" customHeight="1">
      <c r="C472" s="1"/>
      <c r="D472" s="123">
        <f t="shared" si="49"/>
        <v>0.7821759259</v>
      </c>
      <c r="E472" s="31" t="s">
        <v>297</v>
      </c>
      <c r="F472" s="36" t="s">
        <v>19</v>
      </c>
      <c r="G472" s="79">
        <v>0.0020833333333333333</v>
      </c>
      <c r="H472" s="31" t="s">
        <v>335</v>
      </c>
      <c r="R472" s="35"/>
    </row>
    <row r="473" ht="19.5" customHeight="1">
      <c r="C473" s="1"/>
      <c r="D473" s="123">
        <f t="shared" si="49"/>
        <v>0.7842592593</v>
      </c>
      <c r="E473" s="65" t="s">
        <v>304</v>
      </c>
      <c r="F473" s="202" t="s">
        <v>19</v>
      </c>
      <c r="G473" s="203">
        <v>1.1574074074074073E-4</v>
      </c>
      <c r="H473" s="201"/>
      <c r="R473" s="35"/>
    </row>
    <row r="474" ht="139.5" customHeight="1">
      <c r="C474" s="1"/>
      <c r="D474" s="123">
        <f t="shared" si="49"/>
        <v>0.784375</v>
      </c>
      <c r="E474" s="206" t="s">
        <v>336</v>
      </c>
      <c r="F474" s="32" t="s">
        <v>143</v>
      </c>
      <c r="G474" s="79">
        <v>0.002777777777777778</v>
      </c>
      <c r="H474" s="31"/>
      <c r="R474" s="35"/>
    </row>
    <row r="475" ht="19.5" customHeight="1">
      <c r="C475" s="1"/>
      <c r="D475" s="123">
        <f t="shared" si="49"/>
        <v>0.7871527778</v>
      </c>
      <c r="E475" s="31" t="s">
        <v>36</v>
      </c>
      <c r="F475" s="36" t="s">
        <v>19</v>
      </c>
      <c r="G475" s="79">
        <v>1.1574074074074073E-4</v>
      </c>
      <c r="H475" s="31"/>
      <c r="R475" s="35"/>
    </row>
    <row r="476" ht="60.0" customHeight="1">
      <c r="C476" s="1"/>
      <c r="D476" s="123">
        <f t="shared" si="49"/>
        <v>0.7872685185</v>
      </c>
      <c r="E476" s="31" t="s">
        <v>297</v>
      </c>
      <c r="F476" s="36" t="s">
        <v>19</v>
      </c>
      <c r="G476" s="79">
        <v>0.0020833333333333333</v>
      </c>
      <c r="H476" s="63" t="s">
        <v>337</v>
      </c>
      <c r="R476" s="35"/>
    </row>
    <row r="477" ht="21.0" customHeight="1">
      <c r="C477" s="1"/>
      <c r="D477" s="123">
        <f t="shared" si="49"/>
        <v>0.7893518519</v>
      </c>
      <c r="E477" s="53" t="s">
        <v>272</v>
      </c>
      <c r="F477" s="51" t="s">
        <v>19</v>
      </c>
      <c r="G477" s="191">
        <v>1.1574074074074073E-4</v>
      </c>
      <c r="H477" s="50"/>
      <c r="R477" s="35"/>
    </row>
    <row r="478" ht="60.0" customHeight="1">
      <c r="C478" s="1"/>
      <c r="D478" s="123">
        <f t="shared" si="49"/>
        <v>0.7894675926</v>
      </c>
      <c r="E478" s="31" t="s">
        <v>297</v>
      </c>
      <c r="F478" s="36" t="s">
        <v>19</v>
      </c>
      <c r="G478" s="79">
        <v>0.0011574074074074073</v>
      </c>
      <c r="H478" s="63" t="s">
        <v>338</v>
      </c>
      <c r="R478" s="35"/>
    </row>
    <row r="479" ht="30.75" customHeight="1">
      <c r="C479" s="1"/>
      <c r="D479" s="123">
        <f t="shared" si="49"/>
        <v>0.790625</v>
      </c>
      <c r="E479" s="31" t="s">
        <v>339</v>
      </c>
      <c r="F479" s="36" t="s">
        <v>22</v>
      </c>
      <c r="G479" s="79">
        <v>3.4722222222222224E-4</v>
      </c>
      <c r="H479" s="31" t="s">
        <v>340</v>
      </c>
      <c r="R479" s="35" t="str">
        <f t="shared" ref="R479:R520" si="68">IFERROR(LOOKUP(10^6,1*MID(H479,MIN(FIND({0;1;2;3;4;5;6;7;8;9},H479&amp;"0123456789",FIND("Telp  :"," "&amp;H479&amp;" "))),{0;1;2;3;4;5;6;7;8;9})),"0")</f>
        <v>0</v>
      </c>
      <c r="S479" s="25" t="str">
        <f t="shared" ref="S479:S520" si="69">IFERROR(LOOKUP(10^6,1*MID(H479,MIN(FIND({0;1;2;3;4;5;6;7;8;9},H479&amp;"0123456789",FIND("WA  :"," "&amp;H479&amp;" "))),{0;1;2;3;4;5;6;7;8;9})),"0")</f>
        <v>0</v>
      </c>
      <c r="T479" s="25" t="str">
        <f t="shared" ref="T479:T520" si="70">IFERROR(LOOKUP(10^6,1*MID(H479,MIN(FIND({0;1;2;3;4;5;6;7;8;9},H479&amp;"0123456789",FIND("SMS  :"," "&amp;H479&amp;" "))),{0;1;2;3;4;5;6;7;8;9})),"0")</f>
        <v>0</v>
      </c>
      <c r="U479" s="25" t="str">
        <f t="shared" ref="U479:U520" si="71">IFERROR(LOOKUP(10^6,1*MID(H479,MIN(FIND({0;1;2;3;4;5;6;7;8;9},H479&amp;"0123456789",FIND("IG  :"," "&amp;H479&amp;" "))),{0;1;2;3;4;5;6;7;8;9})),"0")</f>
        <v>0</v>
      </c>
      <c r="V479" s="25" t="str">
        <f t="shared" ref="V479:V520" si="72">IFERROR(LOOKUP(10^6,1*MID(H479,MIN(FIND({0;1;2;3;4;5;6;7;8;9},H479&amp;"0123456789",FIND("Twitter  :"," "&amp;H479&amp;" "))),{0;1;2;3;4;5;6;7;8;9})),"0")</f>
        <v>0</v>
      </c>
      <c r="W479" s="25" t="str">
        <f t="shared" ref="W479:W520" si="73">IFERROR(LOOKUP(10^6,1*MID(H479,MIN(FIND({0;1;2;3;4;5;6;7;8;9},H479&amp;"0123456789",FIND("Youtube  :"," "&amp;H479&amp;" "))),{0;1;2;3;4;5;6;7;8;9})),"0")</f>
        <v>0</v>
      </c>
    </row>
    <row r="480" ht="35.25" customHeight="1">
      <c r="C480" s="1"/>
      <c r="D480" s="123">
        <f t="shared" si="49"/>
        <v>0.7909722222</v>
      </c>
      <c r="E480" s="31" t="s">
        <v>341</v>
      </c>
      <c r="F480" s="36" t="s">
        <v>19</v>
      </c>
      <c r="G480" s="79">
        <v>6.944444444444445E-4</v>
      </c>
      <c r="H480" s="34"/>
      <c r="J480" s="221"/>
      <c r="R480" s="35" t="str">
        <f t="shared" si="68"/>
        <v>0</v>
      </c>
      <c r="S480" s="25" t="str">
        <f t="shared" si="69"/>
        <v>0</v>
      </c>
      <c r="T480" s="25" t="str">
        <f t="shared" si="70"/>
        <v>0</v>
      </c>
      <c r="U480" s="25" t="str">
        <f t="shared" si="71"/>
        <v>0</v>
      </c>
      <c r="V480" s="25" t="str">
        <f t="shared" si="72"/>
        <v>0</v>
      </c>
      <c r="W480" s="25" t="str">
        <f t="shared" si="73"/>
        <v>0</v>
      </c>
    </row>
    <row r="481" ht="15.75" customHeight="1">
      <c r="C481" s="1"/>
      <c r="D481" s="114"/>
      <c r="E481" s="115"/>
      <c r="F481" s="115"/>
      <c r="G481" s="190"/>
      <c r="H481" s="115"/>
      <c r="R481" s="35" t="str">
        <f t="shared" si="68"/>
        <v>0</v>
      </c>
      <c r="S481" s="25" t="str">
        <f t="shared" si="69"/>
        <v>0</v>
      </c>
      <c r="T481" s="25" t="str">
        <f t="shared" si="70"/>
        <v>0</v>
      </c>
      <c r="U481" s="25" t="str">
        <f t="shared" si="71"/>
        <v>0</v>
      </c>
      <c r="V481" s="25" t="str">
        <f t="shared" si="72"/>
        <v>0</v>
      </c>
      <c r="W481" s="25" t="str">
        <f t="shared" si="73"/>
        <v>0</v>
      </c>
    </row>
    <row r="482" ht="15.75" customHeight="1">
      <c r="C482" s="1"/>
      <c r="D482" s="114" t="s">
        <v>116</v>
      </c>
      <c r="E482" s="115"/>
      <c r="F482" s="115"/>
      <c r="G482" s="116" t="s">
        <v>117</v>
      </c>
      <c r="H482" s="115"/>
      <c r="R482" s="35" t="str">
        <f t="shared" si="68"/>
        <v>0</v>
      </c>
      <c r="S482" s="25" t="str">
        <f t="shared" si="69"/>
        <v>0</v>
      </c>
      <c r="T482" s="25" t="str">
        <f t="shared" si="70"/>
        <v>0</v>
      </c>
      <c r="U482" s="25" t="str">
        <f t="shared" si="71"/>
        <v>0</v>
      </c>
      <c r="V482" s="25" t="str">
        <f t="shared" si="72"/>
        <v>0</v>
      </c>
      <c r="W482" s="25" t="str">
        <f t="shared" si="73"/>
        <v>0</v>
      </c>
    </row>
    <row r="483" ht="15.75" customHeight="1">
      <c r="C483" s="1"/>
      <c r="D483" s="114" t="s">
        <v>118</v>
      </c>
      <c r="E483" s="115" t="s">
        <v>120</v>
      </c>
      <c r="F483" s="115"/>
      <c r="G483" s="116"/>
      <c r="H483" s="115"/>
      <c r="R483" s="35" t="str">
        <f t="shared" si="68"/>
        <v>0</v>
      </c>
      <c r="S483" s="25" t="str">
        <f t="shared" si="69"/>
        <v>0</v>
      </c>
      <c r="T483" s="25" t="str">
        <f t="shared" si="70"/>
        <v>0</v>
      </c>
      <c r="U483" s="25" t="str">
        <f t="shared" si="71"/>
        <v>0</v>
      </c>
      <c r="V483" s="25" t="str">
        <f t="shared" si="72"/>
        <v>0</v>
      </c>
      <c r="W483" s="25" t="str">
        <f t="shared" si="73"/>
        <v>0</v>
      </c>
    </row>
    <row r="484" ht="15.75" customHeight="1">
      <c r="C484" s="1"/>
      <c r="D484" s="114" t="s">
        <v>24</v>
      </c>
      <c r="E484" s="115" t="s">
        <v>120</v>
      </c>
      <c r="F484" s="115"/>
      <c r="G484" s="116"/>
      <c r="H484" s="115"/>
      <c r="R484" s="35" t="str">
        <f t="shared" si="68"/>
        <v>0</v>
      </c>
      <c r="S484" s="25" t="str">
        <f t="shared" si="69"/>
        <v>0</v>
      </c>
      <c r="T484" s="25" t="str">
        <f t="shared" si="70"/>
        <v>0</v>
      </c>
      <c r="U484" s="25" t="str">
        <f t="shared" si="71"/>
        <v>0</v>
      </c>
      <c r="V484" s="25" t="str">
        <f t="shared" si="72"/>
        <v>0</v>
      </c>
      <c r="W484" s="25" t="str">
        <f t="shared" si="73"/>
        <v>0</v>
      </c>
    </row>
    <row r="485" ht="15.75" customHeight="1">
      <c r="C485" s="1"/>
      <c r="D485" s="114" t="s">
        <v>121</v>
      </c>
      <c r="E485" s="115" t="s">
        <v>120</v>
      </c>
      <c r="F485" s="115"/>
      <c r="G485" s="116"/>
      <c r="H485" s="115"/>
      <c r="R485" s="35" t="str">
        <f t="shared" si="68"/>
        <v>0</v>
      </c>
      <c r="S485" s="25" t="str">
        <f t="shared" si="69"/>
        <v>0</v>
      </c>
      <c r="T485" s="25" t="str">
        <f t="shared" si="70"/>
        <v>0</v>
      </c>
      <c r="U485" s="25" t="str">
        <f t="shared" si="71"/>
        <v>0</v>
      </c>
      <c r="V485" s="25" t="str">
        <f t="shared" si="72"/>
        <v>0</v>
      </c>
      <c r="W485" s="25" t="str">
        <f t="shared" si="73"/>
        <v>0</v>
      </c>
    </row>
    <row r="486" ht="15.75" customHeight="1">
      <c r="C486" s="1"/>
      <c r="D486" s="114" t="s">
        <v>122</v>
      </c>
      <c r="E486" s="115" t="s">
        <v>120</v>
      </c>
      <c r="F486" s="115"/>
      <c r="G486" s="116"/>
      <c r="H486" s="115"/>
      <c r="R486" s="35" t="str">
        <f t="shared" si="68"/>
        <v>0</v>
      </c>
      <c r="S486" s="25" t="str">
        <f t="shared" si="69"/>
        <v>0</v>
      </c>
      <c r="T486" s="25" t="str">
        <f t="shared" si="70"/>
        <v>0</v>
      </c>
      <c r="U486" s="25" t="str">
        <f t="shared" si="71"/>
        <v>0</v>
      </c>
      <c r="V486" s="25" t="str">
        <f t="shared" si="72"/>
        <v>0</v>
      </c>
      <c r="W486" s="25" t="str">
        <f t="shared" si="73"/>
        <v>0</v>
      </c>
    </row>
    <row r="487" ht="15.75" customHeight="1">
      <c r="C487" s="1"/>
      <c r="D487" s="114" t="s">
        <v>123</v>
      </c>
      <c r="E487" s="115" t="s">
        <v>120</v>
      </c>
      <c r="F487" s="115"/>
      <c r="G487" s="116"/>
      <c r="H487" s="115"/>
      <c r="R487" s="35" t="str">
        <f t="shared" si="68"/>
        <v>0</v>
      </c>
      <c r="S487" s="25" t="str">
        <f t="shared" si="69"/>
        <v>0</v>
      </c>
      <c r="T487" s="25" t="str">
        <f t="shared" si="70"/>
        <v>0</v>
      </c>
      <c r="U487" s="25" t="str">
        <f t="shared" si="71"/>
        <v>0</v>
      </c>
      <c r="V487" s="25" t="str">
        <f t="shared" si="72"/>
        <v>0</v>
      </c>
      <c r="W487" s="25" t="str">
        <f t="shared" si="73"/>
        <v>0</v>
      </c>
    </row>
    <row r="488" ht="15.75" customHeight="1">
      <c r="C488" s="1"/>
      <c r="D488" s="114" t="s">
        <v>124</v>
      </c>
      <c r="E488" s="115"/>
      <c r="F488" s="115"/>
      <c r="G488" s="116"/>
      <c r="H488" s="115"/>
      <c r="R488" s="35" t="str">
        <f t="shared" si="68"/>
        <v>0</v>
      </c>
      <c r="S488" s="25" t="str">
        <f t="shared" si="69"/>
        <v>0</v>
      </c>
      <c r="T488" s="25" t="str">
        <f t="shared" si="70"/>
        <v>0</v>
      </c>
      <c r="U488" s="25" t="str">
        <f t="shared" si="71"/>
        <v>0</v>
      </c>
      <c r="V488" s="25" t="str">
        <f t="shared" si="72"/>
        <v>0</v>
      </c>
      <c r="W488" s="25" t="str">
        <f t="shared" si="73"/>
        <v>0</v>
      </c>
    </row>
    <row r="489" ht="15.75" customHeight="1">
      <c r="C489" s="1"/>
      <c r="D489" s="114"/>
      <c r="E489" s="115"/>
      <c r="F489" s="115"/>
      <c r="G489" s="116"/>
      <c r="H489" s="115"/>
      <c r="R489" s="35" t="str">
        <f t="shared" si="68"/>
        <v>0</v>
      </c>
      <c r="S489" s="25" t="str">
        <f t="shared" si="69"/>
        <v>0</v>
      </c>
      <c r="T489" s="25" t="str">
        <f t="shared" si="70"/>
        <v>0</v>
      </c>
      <c r="U489" s="25" t="str">
        <f t="shared" si="71"/>
        <v>0</v>
      </c>
      <c r="V489" s="25" t="str">
        <f t="shared" si="72"/>
        <v>0</v>
      </c>
      <c r="W489" s="25" t="str">
        <f t="shared" si="73"/>
        <v>0</v>
      </c>
    </row>
    <row r="490" ht="15.75" customHeight="1">
      <c r="C490" s="1"/>
      <c r="D490" s="114"/>
      <c r="E490" s="115"/>
      <c r="F490" s="115"/>
      <c r="G490" s="116"/>
      <c r="H490" s="115"/>
      <c r="R490" s="35" t="str">
        <f t="shared" si="68"/>
        <v>0</v>
      </c>
      <c r="S490" s="25" t="str">
        <f t="shared" si="69"/>
        <v>0</v>
      </c>
      <c r="T490" s="25" t="str">
        <f t="shared" si="70"/>
        <v>0</v>
      </c>
      <c r="U490" s="25" t="str">
        <f t="shared" si="71"/>
        <v>0</v>
      </c>
      <c r="V490" s="25" t="str">
        <f t="shared" si="72"/>
        <v>0</v>
      </c>
      <c r="W490" s="25" t="str">
        <f t="shared" si="73"/>
        <v>0</v>
      </c>
    </row>
    <row r="491" ht="15.75" customHeight="1">
      <c r="C491" s="1"/>
      <c r="D491" s="114" t="str">
        <f>D136</f>
        <v>BANDUNG, 7 OKTOBER 2024</v>
      </c>
      <c r="E491" s="115"/>
      <c r="F491" s="115"/>
      <c r="G491" s="116"/>
      <c r="H491" s="115"/>
      <c r="R491" s="35" t="str">
        <f t="shared" si="68"/>
        <v>0</v>
      </c>
      <c r="S491" s="25" t="str">
        <f t="shared" si="69"/>
        <v>0</v>
      </c>
      <c r="T491" s="25" t="str">
        <f t="shared" si="70"/>
        <v>0</v>
      </c>
      <c r="U491" s="25" t="str">
        <f t="shared" si="71"/>
        <v>0</v>
      </c>
      <c r="V491" s="25" t="str">
        <f t="shared" si="72"/>
        <v>0</v>
      </c>
      <c r="W491" s="25" t="str">
        <f t="shared" si="73"/>
        <v>0</v>
      </c>
    </row>
    <row r="492" ht="15.75" customHeight="1">
      <c r="C492" s="1"/>
      <c r="D492" s="114"/>
      <c r="E492" s="115"/>
      <c r="F492" s="115"/>
      <c r="G492" s="116"/>
      <c r="H492" s="115"/>
      <c r="R492" s="35" t="str">
        <f t="shared" si="68"/>
        <v>0</v>
      </c>
      <c r="S492" s="25" t="str">
        <f t="shared" si="69"/>
        <v>0</v>
      </c>
      <c r="T492" s="25" t="str">
        <f t="shared" si="70"/>
        <v>0</v>
      </c>
      <c r="U492" s="25" t="str">
        <f t="shared" si="71"/>
        <v>0</v>
      </c>
      <c r="V492" s="25" t="str">
        <f t="shared" si="72"/>
        <v>0</v>
      </c>
      <c r="W492" s="25" t="str">
        <f t="shared" si="73"/>
        <v>0</v>
      </c>
    </row>
    <row r="493" ht="15.75" customHeight="1">
      <c r="C493" s="1"/>
      <c r="D493" s="114"/>
      <c r="E493" s="115"/>
      <c r="F493" s="115"/>
      <c r="G493" s="116"/>
      <c r="H493" s="115"/>
      <c r="R493" s="35" t="str">
        <f t="shared" si="68"/>
        <v>0</v>
      </c>
      <c r="S493" s="25" t="str">
        <f t="shared" si="69"/>
        <v>0</v>
      </c>
      <c r="T493" s="25" t="str">
        <f t="shared" si="70"/>
        <v>0</v>
      </c>
      <c r="U493" s="25" t="str">
        <f t="shared" si="71"/>
        <v>0</v>
      </c>
      <c r="V493" s="25" t="str">
        <f t="shared" si="72"/>
        <v>0</v>
      </c>
      <c r="W493" s="25" t="str">
        <f t="shared" si="73"/>
        <v>0</v>
      </c>
    </row>
    <row r="494" ht="15.75" customHeight="1">
      <c r="C494" s="1"/>
      <c r="D494" s="114"/>
      <c r="E494" s="115"/>
      <c r="F494" s="115"/>
      <c r="G494" s="116"/>
      <c r="H494" s="115"/>
      <c r="R494" s="35" t="str">
        <f t="shared" si="68"/>
        <v>0</v>
      </c>
      <c r="S494" s="25" t="str">
        <f t="shared" si="69"/>
        <v>0</v>
      </c>
      <c r="T494" s="25" t="str">
        <f t="shared" si="70"/>
        <v>0</v>
      </c>
      <c r="U494" s="25" t="str">
        <f t="shared" si="71"/>
        <v>0</v>
      </c>
      <c r="V494" s="25" t="str">
        <f t="shared" si="72"/>
        <v>0</v>
      </c>
      <c r="W494" s="25" t="str">
        <f t="shared" si="73"/>
        <v>0</v>
      </c>
    </row>
    <row r="495" ht="15.75" customHeight="1">
      <c r="C495" s="1"/>
      <c r="D495" s="114" t="s">
        <v>342</v>
      </c>
      <c r="E495" s="115"/>
      <c r="F495" s="115" t="s">
        <v>122</v>
      </c>
      <c r="G495" s="116"/>
      <c r="H495" s="115" t="s">
        <v>124</v>
      </c>
      <c r="R495" s="35" t="str">
        <f t="shared" si="68"/>
        <v>0</v>
      </c>
      <c r="S495" s="25" t="str">
        <f t="shared" si="69"/>
        <v>0</v>
      </c>
      <c r="T495" s="25" t="str">
        <f t="shared" si="70"/>
        <v>0</v>
      </c>
      <c r="U495" s="25" t="str">
        <f t="shared" si="71"/>
        <v>0</v>
      </c>
      <c r="V495" s="25" t="str">
        <f t="shared" si="72"/>
        <v>0</v>
      </c>
      <c r="W495" s="25" t="str">
        <f t="shared" si="73"/>
        <v>0</v>
      </c>
    </row>
    <row r="496" ht="15.75" customHeight="1">
      <c r="C496" s="1"/>
      <c r="D496" s="114"/>
      <c r="E496" s="115"/>
      <c r="F496" s="115"/>
      <c r="G496" s="116"/>
      <c r="H496" s="115"/>
      <c r="R496" s="35" t="str">
        <f t="shared" si="68"/>
        <v>0</v>
      </c>
      <c r="S496" s="25" t="str">
        <f t="shared" si="69"/>
        <v>0</v>
      </c>
      <c r="T496" s="25" t="str">
        <f t="shared" si="70"/>
        <v>0</v>
      </c>
      <c r="U496" s="25" t="str">
        <f t="shared" si="71"/>
        <v>0</v>
      </c>
      <c r="V496" s="25" t="str">
        <f t="shared" si="72"/>
        <v>0</v>
      </c>
      <c r="W496" s="25" t="str">
        <f t="shared" si="73"/>
        <v>0</v>
      </c>
    </row>
    <row r="497" ht="15.75" customHeight="1">
      <c r="C497" s="1"/>
      <c r="D497" s="114"/>
      <c r="E497" s="115"/>
      <c r="F497" s="115"/>
      <c r="G497" s="116"/>
      <c r="H497" s="115"/>
      <c r="R497" s="35" t="str">
        <f t="shared" si="68"/>
        <v>0</v>
      </c>
      <c r="S497" s="25" t="str">
        <f t="shared" si="69"/>
        <v>0</v>
      </c>
      <c r="T497" s="25" t="str">
        <f t="shared" si="70"/>
        <v>0</v>
      </c>
      <c r="U497" s="25" t="str">
        <f t="shared" si="71"/>
        <v>0</v>
      </c>
      <c r="V497" s="25" t="str">
        <f t="shared" si="72"/>
        <v>0</v>
      </c>
      <c r="W497" s="25" t="str">
        <f t="shared" si="73"/>
        <v>0</v>
      </c>
    </row>
    <row r="498" ht="15.75" customHeight="1">
      <c r="C498" s="1"/>
      <c r="D498" s="114" t="s">
        <v>128</v>
      </c>
      <c r="E498" s="115"/>
      <c r="F498" s="115" t="s">
        <v>343</v>
      </c>
      <c r="G498" s="116"/>
      <c r="H498" s="115" t="s">
        <v>344</v>
      </c>
      <c r="R498" s="35" t="str">
        <f t="shared" si="68"/>
        <v>0</v>
      </c>
      <c r="S498" s="25" t="str">
        <f t="shared" si="69"/>
        <v>0</v>
      </c>
      <c r="T498" s="25" t="str">
        <f t="shared" si="70"/>
        <v>0</v>
      </c>
      <c r="U498" s="25" t="str">
        <f t="shared" si="71"/>
        <v>0</v>
      </c>
      <c r="V498" s="25" t="str">
        <f t="shared" si="72"/>
        <v>0</v>
      </c>
      <c r="W498" s="25" t="str">
        <f t="shared" si="73"/>
        <v>0</v>
      </c>
    </row>
    <row r="499" ht="15.75" customHeight="1">
      <c r="C499" s="1"/>
      <c r="D499" s="114"/>
      <c r="E499" s="115"/>
      <c r="F499" s="115"/>
      <c r="G499" s="116"/>
      <c r="H499" s="115"/>
      <c r="R499" s="35" t="str">
        <f t="shared" si="68"/>
        <v>0</v>
      </c>
      <c r="S499" s="25" t="str">
        <f t="shared" si="69"/>
        <v>0</v>
      </c>
      <c r="T499" s="25" t="str">
        <f t="shared" si="70"/>
        <v>0</v>
      </c>
      <c r="U499" s="25" t="str">
        <f t="shared" si="71"/>
        <v>0</v>
      </c>
      <c r="V499" s="25" t="str">
        <f t="shared" si="72"/>
        <v>0</v>
      </c>
      <c r="W499" s="25" t="str">
        <f t="shared" si="73"/>
        <v>0</v>
      </c>
    </row>
    <row r="500" ht="15.75" customHeight="1">
      <c r="C500" s="1"/>
      <c r="D500" s="2"/>
      <c r="E500" s="1"/>
      <c r="F500" s="1"/>
      <c r="G500" s="3"/>
      <c r="H500" s="1"/>
      <c r="R500" s="35" t="str">
        <f t="shared" si="68"/>
        <v>0</v>
      </c>
      <c r="S500" s="25" t="str">
        <f t="shared" si="69"/>
        <v>0</v>
      </c>
      <c r="T500" s="25" t="str">
        <f t="shared" si="70"/>
        <v>0</v>
      </c>
      <c r="U500" s="25" t="str">
        <f t="shared" si="71"/>
        <v>0</v>
      </c>
      <c r="V500" s="25" t="str">
        <f t="shared" si="72"/>
        <v>0</v>
      </c>
      <c r="W500" s="25" t="str">
        <f t="shared" si="73"/>
        <v>0</v>
      </c>
    </row>
    <row r="501" ht="15.75" customHeight="1">
      <c r="C501" s="1"/>
      <c r="D501" s="4"/>
      <c r="E501" s="5" t="s">
        <v>0</v>
      </c>
      <c r="F501" s="6"/>
      <c r="G501" s="6"/>
      <c r="H501" s="7"/>
      <c r="R501" s="35" t="str">
        <f t="shared" si="68"/>
        <v>0</v>
      </c>
      <c r="S501" s="25" t="str">
        <f t="shared" si="69"/>
        <v>0</v>
      </c>
      <c r="T501" s="25" t="str">
        <f t="shared" si="70"/>
        <v>0</v>
      </c>
      <c r="U501" s="25" t="str">
        <f t="shared" si="71"/>
        <v>0</v>
      </c>
      <c r="V501" s="25" t="str">
        <f t="shared" si="72"/>
        <v>0</v>
      </c>
      <c r="W501" s="25" t="str">
        <f t="shared" si="73"/>
        <v>0</v>
      </c>
    </row>
    <row r="502" ht="15.75" customHeight="1">
      <c r="C502" s="1"/>
      <c r="D502" s="8"/>
      <c r="E502" s="9"/>
      <c r="H502" s="10"/>
      <c r="R502" s="35" t="str">
        <f t="shared" si="68"/>
        <v>0</v>
      </c>
      <c r="S502" s="25" t="str">
        <f t="shared" si="69"/>
        <v>0</v>
      </c>
      <c r="T502" s="25" t="str">
        <f t="shared" si="70"/>
        <v>0</v>
      </c>
      <c r="U502" s="25" t="str">
        <f t="shared" si="71"/>
        <v>0</v>
      </c>
      <c r="V502" s="25" t="str">
        <f t="shared" si="72"/>
        <v>0</v>
      </c>
      <c r="W502" s="25" t="str">
        <f t="shared" si="73"/>
        <v>0</v>
      </c>
    </row>
    <row r="503" ht="15.75" customHeight="1">
      <c r="C503" s="1"/>
      <c r="D503" s="8"/>
      <c r="E503" s="9"/>
      <c r="H503" s="10"/>
      <c r="R503" s="35" t="str">
        <f t="shared" si="68"/>
        <v>0</v>
      </c>
      <c r="S503" s="25" t="str">
        <f t="shared" si="69"/>
        <v>0</v>
      </c>
      <c r="T503" s="25" t="str">
        <f t="shared" si="70"/>
        <v>0</v>
      </c>
      <c r="U503" s="25" t="str">
        <f t="shared" si="71"/>
        <v>0</v>
      </c>
      <c r="V503" s="25" t="str">
        <f t="shared" si="72"/>
        <v>0</v>
      </c>
      <c r="W503" s="25" t="str">
        <f t="shared" si="73"/>
        <v>0</v>
      </c>
    </row>
    <row r="504" ht="15.75" customHeight="1">
      <c r="C504" s="1"/>
      <c r="D504" s="8"/>
      <c r="E504" s="9"/>
      <c r="H504" s="10"/>
      <c r="R504" s="35" t="str">
        <f t="shared" si="68"/>
        <v>0</v>
      </c>
      <c r="S504" s="25" t="str">
        <f t="shared" si="69"/>
        <v>0</v>
      </c>
      <c r="T504" s="25" t="str">
        <f t="shared" si="70"/>
        <v>0</v>
      </c>
      <c r="U504" s="25" t="str">
        <f t="shared" si="71"/>
        <v>0</v>
      </c>
      <c r="V504" s="25" t="str">
        <f t="shared" si="72"/>
        <v>0</v>
      </c>
      <c r="W504" s="25" t="str">
        <f t="shared" si="73"/>
        <v>0</v>
      </c>
    </row>
    <row r="505" ht="15.75" customHeight="1">
      <c r="C505" s="1"/>
      <c r="D505" s="11"/>
      <c r="E505" s="12"/>
      <c r="F505" s="13"/>
      <c r="G505" s="13"/>
      <c r="H505" s="14"/>
      <c r="R505" s="35" t="str">
        <f t="shared" si="68"/>
        <v>0</v>
      </c>
      <c r="S505" s="25" t="str">
        <f t="shared" si="69"/>
        <v>0</v>
      </c>
      <c r="T505" s="25" t="str">
        <f t="shared" si="70"/>
        <v>0</v>
      </c>
      <c r="U505" s="25" t="str">
        <f t="shared" si="71"/>
        <v>0</v>
      </c>
      <c r="V505" s="25" t="str">
        <f t="shared" si="72"/>
        <v>0</v>
      </c>
      <c r="W505" s="25" t="str">
        <f t="shared" si="73"/>
        <v>0</v>
      </c>
    </row>
    <row r="506" ht="15.75" customHeight="1">
      <c r="C506" s="1"/>
      <c r="D506" s="2"/>
      <c r="E506" s="1"/>
      <c r="F506" s="1"/>
      <c r="G506" s="3"/>
      <c r="H506" s="1"/>
      <c r="R506" s="35" t="str">
        <f t="shared" si="68"/>
        <v>0</v>
      </c>
      <c r="S506" s="25" t="str">
        <f t="shared" si="69"/>
        <v>0</v>
      </c>
      <c r="T506" s="25" t="str">
        <f t="shared" si="70"/>
        <v>0</v>
      </c>
      <c r="U506" s="25" t="str">
        <f t="shared" si="71"/>
        <v>0</v>
      </c>
      <c r="V506" s="25" t="str">
        <f t="shared" si="72"/>
        <v>0</v>
      </c>
      <c r="W506" s="25" t="str">
        <f t="shared" si="73"/>
        <v>0</v>
      </c>
    </row>
    <row r="507" ht="15.75" customHeight="1">
      <c r="C507" s="1"/>
      <c r="D507" s="15" t="s">
        <v>345</v>
      </c>
      <c r="E507" s="6"/>
      <c r="F507" s="6"/>
      <c r="G507" s="6"/>
      <c r="H507" s="7"/>
      <c r="R507" s="35" t="str">
        <f t="shared" si="68"/>
        <v>0</v>
      </c>
      <c r="S507" s="25" t="str">
        <f t="shared" si="69"/>
        <v>0</v>
      </c>
      <c r="T507" s="25" t="str">
        <f t="shared" si="70"/>
        <v>0</v>
      </c>
      <c r="U507" s="25" t="str">
        <f t="shared" si="71"/>
        <v>0</v>
      </c>
      <c r="V507" s="25" t="str">
        <f t="shared" si="72"/>
        <v>0</v>
      </c>
      <c r="W507" s="25" t="str">
        <f t="shared" si="73"/>
        <v>0</v>
      </c>
    </row>
    <row r="508" ht="15.75" customHeight="1">
      <c r="C508" s="1"/>
      <c r="D508" s="16"/>
      <c r="H508" s="10"/>
      <c r="R508" s="35" t="str">
        <f t="shared" si="68"/>
        <v>0</v>
      </c>
      <c r="S508" s="25" t="str">
        <f t="shared" si="69"/>
        <v>0</v>
      </c>
      <c r="T508" s="25" t="str">
        <f t="shared" si="70"/>
        <v>0</v>
      </c>
      <c r="U508" s="25" t="str">
        <f t="shared" si="71"/>
        <v>0</v>
      </c>
      <c r="V508" s="25" t="str">
        <f t="shared" si="72"/>
        <v>0</v>
      </c>
      <c r="W508" s="25" t="str">
        <f t="shared" si="73"/>
        <v>0</v>
      </c>
    </row>
    <row r="509" ht="15.75" customHeight="1">
      <c r="C509" s="1"/>
      <c r="D509" s="16"/>
      <c r="H509" s="10"/>
      <c r="R509" s="35" t="str">
        <f t="shared" si="68"/>
        <v>0</v>
      </c>
      <c r="S509" s="25" t="str">
        <f t="shared" si="69"/>
        <v>0</v>
      </c>
      <c r="T509" s="25" t="str">
        <f t="shared" si="70"/>
        <v>0</v>
      </c>
      <c r="U509" s="25" t="str">
        <f t="shared" si="71"/>
        <v>0</v>
      </c>
      <c r="V509" s="25" t="str">
        <f t="shared" si="72"/>
        <v>0</v>
      </c>
      <c r="W509" s="25" t="str">
        <f t="shared" si="73"/>
        <v>0</v>
      </c>
    </row>
    <row r="510" ht="15.75" customHeight="1">
      <c r="C510" s="1"/>
      <c r="D510" s="16"/>
      <c r="H510" s="10"/>
      <c r="R510" s="35" t="str">
        <f t="shared" si="68"/>
        <v>0</v>
      </c>
      <c r="S510" s="25" t="str">
        <f t="shared" si="69"/>
        <v>0</v>
      </c>
      <c r="T510" s="25" t="str">
        <f t="shared" si="70"/>
        <v>0</v>
      </c>
      <c r="U510" s="25" t="str">
        <f t="shared" si="71"/>
        <v>0</v>
      </c>
      <c r="V510" s="25" t="str">
        <f t="shared" si="72"/>
        <v>0</v>
      </c>
      <c r="W510" s="25" t="str">
        <f t="shared" si="73"/>
        <v>0</v>
      </c>
    </row>
    <row r="511" ht="15.75" customHeight="1">
      <c r="C511" s="1"/>
      <c r="D511" s="16"/>
      <c r="H511" s="10"/>
      <c r="R511" s="35" t="str">
        <f t="shared" si="68"/>
        <v>0</v>
      </c>
      <c r="S511" s="25" t="str">
        <f t="shared" si="69"/>
        <v>0</v>
      </c>
      <c r="T511" s="25" t="str">
        <f t="shared" si="70"/>
        <v>0</v>
      </c>
      <c r="U511" s="25" t="str">
        <f t="shared" si="71"/>
        <v>0</v>
      </c>
      <c r="V511" s="25" t="str">
        <f t="shared" si="72"/>
        <v>0</v>
      </c>
      <c r="W511" s="25" t="str">
        <f t="shared" si="73"/>
        <v>0</v>
      </c>
    </row>
    <row r="512" ht="15.75" customHeight="1">
      <c r="C512" s="1"/>
      <c r="D512" s="16"/>
      <c r="H512" s="10"/>
      <c r="R512" s="35" t="str">
        <f t="shared" si="68"/>
        <v>0</v>
      </c>
      <c r="S512" s="25" t="str">
        <f t="shared" si="69"/>
        <v>0</v>
      </c>
      <c r="T512" s="25" t="str">
        <f t="shared" si="70"/>
        <v>0</v>
      </c>
      <c r="U512" s="25" t="str">
        <f t="shared" si="71"/>
        <v>0</v>
      </c>
      <c r="V512" s="25" t="str">
        <f t="shared" si="72"/>
        <v>0</v>
      </c>
      <c r="W512" s="25" t="str">
        <f t="shared" si="73"/>
        <v>0</v>
      </c>
    </row>
    <row r="513" ht="15.75" customHeight="1">
      <c r="C513" s="1"/>
      <c r="D513" s="16"/>
      <c r="H513" s="10"/>
      <c r="R513" s="35" t="str">
        <f t="shared" si="68"/>
        <v>0</v>
      </c>
      <c r="S513" s="25" t="str">
        <f t="shared" si="69"/>
        <v>0</v>
      </c>
      <c r="T513" s="25" t="str">
        <f t="shared" si="70"/>
        <v>0</v>
      </c>
      <c r="U513" s="25" t="str">
        <f t="shared" si="71"/>
        <v>0</v>
      </c>
      <c r="V513" s="25" t="str">
        <f t="shared" si="72"/>
        <v>0</v>
      </c>
      <c r="W513" s="25" t="str">
        <f t="shared" si="73"/>
        <v>0</v>
      </c>
    </row>
    <row r="514" ht="54.0" customHeight="1">
      <c r="C514" s="1"/>
      <c r="D514" s="17"/>
      <c r="E514" s="13"/>
      <c r="F514" s="13"/>
      <c r="G514" s="13"/>
      <c r="H514" s="14"/>
      <c r="R514" s="35" t="str">
        <f t="shared" si="68"/>
        <v>0</v>
      </c>
      <c r="S514" s="25" t="str">
        <f t="shared" si="69"/>
        <v>0</v>
      </c>
      <c r="T514" s="25" t="str">
        <f t="shared" si="70"/>
        <v>0</v>
      </c>
      <c r="U514" s="25" t="str">
        <f t="shared" si="71"/>
        <v>0</v>
      </c>
      <c r="V514" s="25" t="str">
        <f t="shared" si="72"/>
        <v>0</v>
      </c>
      <c r="W514" s="25" t="str">
        <f t="shared" si="73"/>
        <v>0</v>
      </c>
    </row>
    <row r="515" ht="15.75" customHeight="1">
      <c r="C515" s="1"/>
      <c r="D515" s="18" t="str">
        <f t="shared" ref="D515:D516" si="74">D16</f>
        <v>HARI : SENIN                                         TANGGAL  : 7                     BULAN : OKTOBER  2024</v>
      </c>
      <c r="E515" s="19"/>
      <c r="F515" s="19"/>
      <c r="G515" s="19"/>
      <c r="H515" s="20"/>
      <c r="R515" s="35" t="str">
        <f t="shared" si="68"/>
        <v>0</v>
      </c>
      <c r="S515" s="25" t="str">
        <f t="shared" si="69"/>
        <v>0</v>
      </c>
      <c r="T515" s="25" t="str">
        <f t="shared" si="70"/>
        <v>0</v>
      </c>
      <c r="U515" s="25" t="str">
        <f t="shared" si="71"/>
        <v>0</v>
      </c>
      <c r="V515" s="25" t="str">
        <f t="shared" si="72"/>
        <v>0</v>
      </c>
      <c r="W515" s="25" t="str">
        <f t="shared" si="73"/>
        <v>0</v>
      </c>
    </row>
    <row r="516" ht="15.75" customHeight="1">
      <c r="C516" s="1"/>
      <c r="D516" s="119" t="str">
        <f t="shared" si="74"/>
        <v>4 RABIUL AKHIR 1445 H</v>
      </c>
      <c r="E516" s="19"/>
      <c r="F516" s="19"/>
      <c r="G516" s="19"/>
      <c r="H516" s="20"/>
      <c r="R516" s="35" t="str">
        <f t="shared" si="68"/>
        <v>0</v>
      </c>
      <c r="S516" s="25" t="str">
        <f t="shared" si="69"/>
        <v>0</v>
      </c>
      <c r="T516" s="25" t="str">
        <f t="shared" si="70"/>
        <v>0</v>
      </c>
      <c r="U516" s="25" t="str">
        <f t="shared" si="71"/>
        <v>0</v>
      </c>
      <c r="V516" s="25" t="str">
        <f t="shared" si="72"/>
        <v>0</v>
      </c>
      <c r="W516" s="25" t="str">
        <f t="shared" si="73"/>
        <v>0</v>
      </c>
    </row>
    <row r="517" ht="15.75" customHeight="1">
      <c r="C517" s="1"/>
      <c r="D517" s="22" t="s">
        <v>131</v>
      </c>
      <c r="E517" s="120" t="s">
        <v>5</v>
      </c>
      <c r="F517" s="19"/>
      <c r="G517" s="20"/>
      <c r="H517" s="24" t="s">
        <v>6</v>
      </c>
      <c r="R517" s="35" t="str">
        <f t="shared" si="68"/>
        <v>0</v>
      </c>
      <c r="S517" s="25" t="str">
        <f t="shared" si="69"/>
        <v>0</v>
      </c>
      <c r="T517" s="25" t="str">
        <f t="shared" si="70"/>
        <v>0</v>
      </c>
      <c r="U517" s="25" t="str">
        <f t="shared" si="71"/>
        <v>0</v>
      </c>
      <c r="V517" s="25" t="str">
        <f t="shared" si="72"/>
        <v>0</v>
      </c>
      <c r="W517" s="25" t="str">
        <f t="shared" si="73"/>
        <v>0</v>
      </c>
    </row>
    <row r="518" ht="15.75" customHeight="1">
      <c r="D518" s="26"/>
      <c r="E518" s="27" t="s">
        <v>8</v>
      </c>
      <c r="F518" s="27" t="s">
        <v>9</v>
      </c>
      <c r="G518" s="28" t="s">
        <v>10</v>
      </c>
      <c r="H518" s="26"/>
      <c r="R518" s="35" t="str">
        <f t="shared" si="68"/>
        <v>0</v>
      </c>
      <c r="S518" s="25" t="str">
        <f t="shared" si="69"/>
        <v>0</v>
      </c>
      <c r="T518" s="25" t="str">
        <f t="shared" si="70"/>
        <v>0</v>
      </c>
      <c r="U518" s="25" t="str">
        <f t="shared" si="71"/>
        <v>0</v>
      </c>
      <c r="V518" s="25" t="str">
        <f t="shared" si="72"/>
        <v>0</v>
      </c>
      <c r="W518" s="25" t="str">
        <f t="shared" si="73"/>
        <v>0</v>
      </c>
    </row>
    <row r="519" ht="18.75" customHeight="1">
      <c r="D519" s="222" t="str">
        <f>D20</f>
        <v>HARI SENYUM SEDUNIA (WORLD SMILE DAY)</v>
      </c>
      <c r="E519" s="19"/>
      <c r="F519" s="19"/>
      <c r="G519" s="19"/>
      <c r="H519" s="20"/>
      <c r="R519" s="35" t="str">
        <f t="shared" si="68"/>
        <v>0</v>
      </c>
      <c r="S519" s="25" t="str">
        <f t="shared" si="69"/>
        <v>0</v>
      </c>
      <c r="T519" s="25" t="str">
        <f t="shared" si="70"/>
        <v>0</v>
      </c>
      <c r="U519" s="25" t="str">
        <f t="shared" si="71"/>
        <v>0</v>
      </c>
      <c r="V519" s="25" t="str">
        <f t="shared" si="72"/>
        <v>0</v>
      </c>
      <c r="W519" s="25" t="str">
        <f t="shared" si="73"/>
        <v>0</v>
      </c>
    </row>
    <row r="520" ht="157.5" customHeight="1">
      <c r="D520" s="223">
        <v>0.7916666666666666</v>
      </c>
      <c r="E520" s="224" t="s">
        <v>346</v>
      </c>
      <c r="F520" s="77" t="s">
        <v>19</v>
      </c>
      <c r="G520" s="225">
        <v>0.020833333333333332</v>
      </c>
      <c r="H520" s="54" t="s">
        <v>347</v>
      </c>
      <c r="R520" s="35" t="str">
        <f t="shared" si="68"/>
        <v>0</v>
      </c>
      <c r="S520" s="25" t="str">
        <f t="shared" si="69"/>
        <v>0</v>
      </c>
      <c r="T520" s="25" t="str">
        <f t="shared" si="70"/>
        <v>0</v>
      </c>
      <c r="U520" s="25" t="str">
        <f t="shared" si="71"/>
        <v>0</v>
      </c>
      <c r="V520" s="25" t="str">
        <f t="shared" si="72"/>
        <v>0</v>
      </c>
      <c r="W520" s="25" t="str">
        <f t="shared" si="73"/>
        <v>0</v>
      </c>
    </row>
    <row r="521" ht="16.5" customHeight="1">
      <c r="C521" s="1"/>
      <c r="D521" s="123">
        <f t="shared" ref="D521:D648" si="75">D520+G520</f>
        <v>0.8125</v>
      </c>
      <c r="E521" s="31" t="s">
        <v>48</v>
      </c>
      <c r="F521" s="36" t="s">
        <v>19</v>
      </c>
      <c r="G521" s="72">
        <v>6.944444444444445E-4</v>
      </c>
      <c r="H521" s="31"/>
      <c r="R521" s="35"/>
    </row>
    <row r="522" ht="18.0" customHeight="1">
      <c r="C522" s="1"/>
      <c r="D522" s="123">
        <f t="shared" si="75"/>
        <v>0.8131944444</v>
      </c>
      <c r="E522" s="226" t="s">
        <v>36</v>
      </c>
      <c r="F522" s="36" t="s">
        <v>19</v>
      </c>
      <c r="G522" s="72">
        <v>1.1574074074074073E-4</v>
      </c>
      <c r="H522" s="34"/>
      <c r="R522" s="35" t="str">
        <f t="shared" ref="R522:R523" si="76">IFERROR(LOOKUP(10^6,1*MID(H522,MIN(FIND({0;1;2;3;4;5;6;7;8;9},H522&amp;"0123456789",FIND("Telp  :"," "&amp;H522&amp;" "))),{0;1;2;3;4;5;6;7;8;9})),"0")</f>
        <v>0</v>
      </c>
      <c r="S522" s="25" t="str">
        <f t="shared" ref="S522:S523" si="77">IFERROR(LOOKUP(10^6,1*MID(H522,MIN(FIND({0;1;2;3;4;5;6;7;8;9},H522&amp;"0123456789",FIND("WA  :"," "&amp;H522&amp;" "))),{0;1;2;3;4;5;6;7;8;9})),"0")</f>
        <v>0</v>
      </c>
      <c r="T522" s="25" t="str">
        <f t="shared" ref="T522:T523" si="78">IFERROR(LOOKUP(10^6,1*MID(H522,MIN(FIND({0;1;2;3;4;5;6;7;8;9},H522&amp;"0123456789",FIND("SMS  :"," "&amp;H522&amp;" "))),{0;1;2;3;4;5;6;7;8;9})),"0")</f>
        <v>0</v>
      </c>
      <c r="U522" s="25" t="str">
        <f t="shared" ref="U522:U523" si="79">IFERROR(LOOKUP(10^6,1*MID(H522,MIN(FIND({0;1;2;3;4;5;6;7;8;9},H522&amp;"0123456789",FIND("IG  :"," "&amp;H522&amp;" "))),{0;1;2;3;4;5;6;7;8;9})),"0")</f>
        <v>0</v>
      </c>
      <c r="V522" s="25" t="str">
        <f t="shared" ref="V522:V523" si="80">IFERROR(LOOKUP(10^6,1*MID(H522,MIN(FIND({0;1;2;3;4;5;6;7;8;9},H522&amp;"0123456789",FIND("Twitter  :"," "&amp;H522&amp;" "))),{0;1;2;3;4;5;6;7;8;9})),"0")</f>
        <v>0</v>
      </c>
      <c r="W522" s="25" t="str">
        <f t="shared" ref="W522:W523" si="81">IFERROR(LOOKUP(10^6,1*MID(H522,MIN(FIND({0;1;2;3;4;5;6;7;8;9},H522&amp;"0123456789",FIND("Youtube  :"," "&amp;H522&amp;" "))),{0;1;2;3;4;5;6;7;8;9})),"0")</f>
        <v>0</v>
      </c>
    </row>
    <row r="523" ht="20.25" customHeight="1">
      <c r="C523" s="1"/>
      <c r="D523" s="123">
        <f t="shared" si="75"/>
        <v>0.8133101852</v>
      </c>
      <c r="E523" s="227" t="s">
        <v>348</v>
      </c>
      <c r="F523" s="130" t="s">
        <v>19</v>
      </c>
      <c r="G523" s="228">
        <v>1.1574074074074073E-4</v>
      </c>
      <c r="H523" s="50"/>
      <c r="R523" s="35" t="str">
        <f t="shared" si="76"/>
        <v>0</v>
      </c>
      <c r="S523" s="25" t="str">
        <f t="shared" si="77"/>
        <v>0</v>
      </c>
      <c r="T523" s="25" t="str">
        <f t="shared" si="78"/>
        <v>0</v>
      </c>
      <c r="U523" s="25" t="str">
        <f t="shared" si="79"/>
        <v>0</v>
      </c>
      <c r="V523" s="25" t="str">
        <f t="shared" si="80"/>
        <v>0</v>
      </c>
      <c r="W523" s="25" t="str">
        <f t="shared" si="81"/>
        <v>0</v>
      </c>
    </row>
    <row r="524" ht="204.0" customHeight="1">
      <c r="C524" s="1"/>
      <c r="D524" s="123">
        <f t="shared" si="75"/>
        <v>0.8134259259</v>
      </c>
      <c r="E524" s="76" t="s">
        <v>349</v>
      </c>
      <c r="F524" s="36" t="s">
        <v>143</v>
      </c>
      <c r="G524" s="72">
        <v>0.008333333333333333</v>
      </c>
      <c r="H524" s="31" t="s">
        <v>350</v>
      </c>
      <c r="R524" s="35"/>
    </row>
    <row r="525" ht="57.0" customHeight="1">
      <c r="C525" s="1"/>
      <c r="D525" s="123">
        <f t="shared" si="75"/>
        <v>0.8217592593</v>
      </c>
      <c r="E525" s="31" t="s">
        <v>351</v>
      </c>
      <c r="F525" s="36" t="s">
        <v>19</v>
      </c>
      <c r="G525" s="72">
        <v>0.0020833333333333333</v>
      </c>
      <c r="H525" s="45" t="s">
        <v>352</v>
      </c>
      <c r="R525" s="35"/>
    </row>
    <row r="526" ht="30.0" customHeight="1">
      <c r="C526" s="1"/>
      <c r="D526" s="123">
        <f t="shared" si="75"/>
        <v>0.8238425926</v>
      </c>
      <c r="E526" s="70" t="s">
        <v>58</v>
      </c>
      <c r="F526" s="36" t="s">
        <v>19</v>
      </c>
      <c r="G526" s="72">
        <v>6.944444444444445E-4</v>
      </c>
      <c r="H526" s="31" t="s">
        <v>353</v>
      </c>
      <c r="R526" s="35"/>
    </row>
    <row r="527" ht="21.75" customHeight="1">
      <c r="C527" s="1"/>
      <c r="D527" s="123">
        <f t="shared" si="75"/>
        <v>0.824537037</v>
      </c>
      <c r="E527" s="226" t="s">
        <v>36</v>
      </c>
      <c r="F527" s="36" t="s">
        <v>19</v>
      </c>
      <c r="G527" s="72">
        <v>1.1574074074074073E-4</v>
      </c>
      <c r="H527" s="31"/>
      <c r="R527" s="35"/>
    </row>
    <row r="528" ht="46.5" customHeight="1">
      <c r="C528" s="1"/>
      <c r="D528" s="123">
        <f t="shared" si="75"/>
        <v>0.8246527778</v>
      </c>
      <c r="E528" s="229" t="s">
        <v>354</v>
      </c>
      <c r="F528" s="36" t="s">
        <v>143</v>
      </c>
      <c r="G528" s="72">
        <v>0.005671296296296296</v>
      </c>
      <c r="H528" s="31" t="s">
        <v>355</v>
      </c>
      <c r="R528" s="35"/>
    </row>
    <row r="529" ht="27.75" customHeight="1">
      <c r="C529" s="1"/>
      <c r="D529" s="123">
        <f t="shared" si="75"/>
        <v>0.8303240741</v>
      </c>
      <c r="E529" s="70" t="s">
        <v>60</v>
      </c>
      <c r="F529" s="36" t="s">
        <v>19</v>
      </c>
      <c r="G529" s="72">
        <v>6.944444444444445E-4</v>
      </c>
      <c r="H529" s="43" t="s">
        <v>356</v>
      </c>
      <c r="R529" s="35"/>
    </row>
    <row r="530" ht="19.5" customHeight="1">
      <c r="C530" s="1"/>
      <c r="D530" s="123">
        <f t="shared" si="75"/>
        <v>0.8310185185</v>
      </c>
      <c r="E530" s="226" t="s">
        <v>36</v>
      </c>
      <c r="F530" s="36" t="s">
        <v>19</v>
      </c>
      <c r="G530" s="72">
        <v>1.1574074074074073E-4</v>
      </c>
      <c r="H530" s="31"/>
      <c r="R530" s="35"/>
    </row>
    <row r="531" ht="57.0" customHeight="1">
      <c r="C531" s="1"/>
      <c r="D531" s="123">
        <f t="shared" si="75"/>
        <v>0.8311342593</v>
      </c>
      <c r="E531" s="31" t="s">
        <v>357</v>
      </c>
      <c r="F531" s="36" t="s">
        <v>19</v>
      </c>
      <c r="G531" s="72">
        <v>0.0020833333333333333</v>
      </c>
      <c r="H531" s="68" t="s">
        <v>358</v>
      </c>
      <c r="R531" s="35"/>
    </row>
    <row r="532" ht="23.25" customHeight="1">
      <c r="C532" s="1"/>
      <c r="D532" s="123">
        <f t="shared" si="75"/>
        <v>0.8332175926</v>
      </c>
      <c r="E532" s="226" t="s">
        <v>36</v>
      </c>
      <c r="F532" s="36" t="s">
        <v>19</v>
      </c>
      <c r="G532" s="72">
        <v>1.1574074074074073E-4</v>
      </c>
      <c r="H532" s="31"/>
      <c r="R532" s="35"/>
    </row>
    <row r="533" ht="39.0" customHeight="1">
      <c r="C533" s="1"/>
      <c r="D533" s="123">
        <f t="shared" si="75"/>
        <v>0.8333333333</v>
      </c>
      <c r="E533" s="230" t="s">
        <v>359</v>
      </c>
      <c r="F533" s="212" t="s">
        <v>19</v>
      </c>
      <c r="G533" s="231">
        <v>0.006944444444444444</v>
      </c>
      <c r="H533" s="232"/>
      <c r="R533" s="35"/>
    </row>
    <row r="534" ht="18.75" customHeight="1">
      <c r="C534" s="1"/>
      <c r="D534" s="123">
        <f t="shared" si="75"/>
        <v>0.8402777778</v>
      </c>
      <c r="E534" s="226" t="s">
        <v>36</v>
      </c>
      <c r="F534" s="36" t="s">
        <v>19</v>
      </c>
      <c r="G534" s="72">
        <v>1.1574074074074073E-4</v>
      </c>
      <c r="H534" s="31"/>
      <c r="R534" s="35"/>
    </row>
    <row r="535" ht="21.75" customHeight="1">
      <c r="C535" s="1"/>
      <c r="D535" s="123">
        <f t="shared" si="75"/>
        <v>0.8403935185</v>
      </c>
      <c r="E535" s="227" t="s">
        <v>348</v>
      </c>
      <c r="F535" s="130" t="s">
        <v>19</v>
      </c>
      <c r="G535" s="228">
        <v>1.1574074074074073E-4</v>
      </c>
      <c r="H535" s="50"/>
      <c r="R535" s="35"/>
    </row>
    <row r="536" ht="52.5" customHeight="1">
      <c r="C536" s="1"/>
      <c r="D536" s="123">
        <f t="shared" si="75"/>
        <v>0.8405092593</v>
      </c>
      <c r="E536" s="70" t="s">
        <v>360</v>
      </c>
      <c r="F536" s="71" t="s">
        <v>19</v>
      </c>
      <c r="G536" s="72">
        <v>0.0020833333333333333</v>
      </c>
      <c r="H536" s="45" t="s">
        <v>361</v>
      </c>
      <c r="R536" s="35"/>
    </row>
    <row r="537" ht="206.25" customHeight="1">
      <c r="C537" s="1"/>
      <c r="D537" s="123">
        <f t="shared" si="75"/>
        <v>0.8425925926</v>
      </c>
      <c r="E537" s="76" t="s">
        <v>362</v>
      </c>
      <c r="F537" s="36" t="s">
        <v>143</v>
      </c>
      <c r="G537" s="44">
        <v>0.008564814814814815</v>
      </c>
      <c r="H537" s="31" t="s">
        <v>363</v>
      </c>
      <c r="R537" s="35"/>
    </row>
    <row r="538" ht="51.75" customHeight="1">
      <c r="C538" s="1"/>
      <c r="D538" s="123">
        <f t="shared" si="75"/>
        <v>0.8511574074</v>
      </c>
      <c r="E538" s="149" t="s">
        <v>58</v>
      </c>
      <c r="F538" s="150" t="s">
        <v>19</v>
      </c>
      <c r="G538" s="151">
        <v>6.944444444444445E-4</v>
      </c>
      <c r="H538" s="233" t="s">
        <v>364</v>
      </c>
      <c r="R538" s="35"/>
    </row>
    <row r="539" ht="25.5" customHeight="1">
      <c r="C539" s="1"/>
      <c r="D539" s="123">
        <f t="shared" si="75"/>
        <v>0.8518518519</v>
      </c>
      <c r="E539" s="169" t="s">
        <v>109</v>
      </c>
      <c r="F539" s="42" t="s">
        <v>19</v>
      </c>
      <c r="G539" s="33">
        <v>1.1574074074074073E-4</v>
      </c>
      <c r="H539" s="41"/>
      <c r="R539" s="35"/>
    </row>
    <row r="540" ht="60.75" customHeight="1">
      <c r="C540" s="1"/>
      <c r="D540" s="123">
        <f t="shared" si="75"/>
        <v>0.8519675926</v>
      </c>
      <c r="E540" s="31" t="s">
        <v>365</v>
      </c>
      <c r="F540" s="36" t="s">
        <v>19</v>
      </c>
      <c r="G540" s="44">
        <v>0.0020833333333333333</v>
      </c>
      <c r="H540" s="68" t="s">
        <v>366</v>
      </c>
      <c r="R540" s="35"/>
    </row>
    <row r="541" ht="20.25" customHeight="1">
      <c r="C541" s="1"/>
      <c r="D541" s="123">
        <f t="shared" si="75"/>
        <v>0.8540509259</v>
      </c>
      <c r="E541" s="129" t="s">
        <v>252</v>
      </c>
      <c r="F541" s="130" t="s">
        <v>19</v>
      </c>
      <c r="G541" s="52">
        <v>1.1574074074074073E-4</v>
      </c>
      <c r="H541" s="53"/>
      <c r="R541" s="35"/>
    </row>
    <row r="542" ht="73.5" customHeight="1">
      <c r="C542" s="1"/>
      <c r="D542" s="123">
        <f t="shared" si="75"/>
        <v>0.8541666667</v>
      </c>
      <c r="E542" s="166" t="s">
        <v>367</v>
      </c>
      <c r="F542" s="167" t="s">
        <v>19</v>
      </c>
      <c r="G542" s="56">
        <v>0.001388888888888889</v>
      </c>
      <c r="H542" s="168"/>
      <c r="R542" s="35"/>
    </row>
    <row r="543" ht="24.0" customHeight="1">
      <c r="C543" s="1"/>
      <c r="D543" s="123">
        <f t="shared" si="75"/>
        <v>0.8555555556</v>
      </c>
      <c r="E543" s="70" t="s">
        <v>136</v>
      </c>
      <c r="F543" s="234" t="s">
        <v>19</v>
      </c>
      <c r="G543" s="33">
        <v>1.1574074074074073E-4</v>
      </c>
      <c r="H543" s="31"/>
      <c r="R543" s="35"/>
    </row>
    <row r="544" ht="18.75" customHeight="1">
      <c r="C544" s="1"/>
      <c r="D544" s="123">
        <f t="shared" si="75"/>
        <v>0.8556712963</v>
      </c>
      <c r="E544" s="227" t="s">
        <v>348</v>
      </c>
      <c r="F544" s="130" t="s">
        <v>19</v>
      </c>
      <c r="G544" s="228">
        <v>1.1574074074074073E-4</v>
      </c>
      <c r="H544" s="50"/>
      <c r="R544" s="35"/>
    </row>
    <row r="545" ht="45.0" customHeight="1">
      <c r="C545" s="1"/>
      <c r="D545" s="123">
        <f t="shared" si="75"/>
        <v>0.855787037</v>
      </c>
      <c r="E545" s="235" t="s">
        <v>368</v>
      </c>
      <c r="F545" s="36" t="s">
        <v>143</v>
      </c>
      <c r="G545" s="44">
        <v>0.006597222222222222</v>
      </c>
      <c r="H545" s="31" t="s">
        <v>280</v>
      </c>
      <c r="R545" s="35"/>
    </row>
    <row r="546" ht="57.75" customHeight="1">
      <c r="C546" s="1"/>
      <c r="D546" s="123">
        <f t="shared" si="75"/>
        <v>0.8623842593</v>
      </c>
      <c r="E546" s="31" t="s">
        <v>365</v>
      </c>
      <c r="F546" s="36" t="s">
        <v>19</v>
      </c>
      <c r="G546" s="44">
        <v>0.0020833333333333333</v>
      </c>
      <c r="H546" s="68" t="s">
        <v>369</v>
      </c>
      <c r="R546" s="35"/>
    </row>
    <row r="547" ht="18.75" customHeight="1">
      <c r="C547" s="1"/>
      <c r="D547" s="123">
        <f t="shared" si="75"/>
        <v>0.8644675926</v>
      </c>
      <c r="E547" s="129" t="s">
        <v>370</v>
      </c>
      <c r="F547" s="130" t="s">
        <v>19</v>
      </c>
      <c r="G547" s="52">
        <v>1.1574074074074073E-4</v>
      </c>
      <c r="H547" s="53"/>
      <c r="R547" s="35"/>
    </row>
    <row r="548" ht="43.5" customHeight="1">
      <c r="C548" s="1"/>
      <c r="D548" s="123">
        <f t="shared" si="75"/>
        <v>0.8645833333</v>
      </c>
      <c r="E548" s="69" t="s">
        <v>204</v>
      </c>
      <c r="F548" s="162" t="s">
        <v>19</v>
      </c>
      <c r="G548" s="163">
        <v>0.0020833333333333333</v>
      </c>
      <c r="H548" s="164" t="s">
        <v>219</v>
      </c>
      <c r="R548" s="35"/>
    </row>
    <row r="549" ht="23.25" customHeight="1">
      <c r="C549" s="1"/>
      <c r="D549" s="123">
        <f t="shared" si="75"/>
        <v>0.8666666667</v>
      </c>
      <c r="E549" s="169" t="s">
        <v>109</v>
      </c>
      <c r="F549" s="42" t="s">
        <v>19</v>
      </c>
      <c r="G549" s="33">
        <v>1.1574074074074073E-4</v>
      </c>
      <c r="H549" s="41"/>
      <c r="R549" s="35"/>
    </row>
    <row r="550" ht="51.0" customHeight="1">
      <c r="C550" s="1"/>
      <c r="D550" s="123">
        <f t="shared" si="75"/>
        <v>0.8667824074</v>
      </c>
      <c r="E550" s="235" t="s">
        <v>368</v>
      </c>
      <c r="F550" s="36" t="s">
        <v>143</v>
      </c>
      <c r="G550" s="44">
        <v>0.004629629629629629</v>
      </c>
      <c r="H550" s="31" t="s">
        <v>371</v>
      </c>
      <c r="R550" s="35"/>
    </row>
    <row r="551" ht="43.5" customHeight="1">
      <c r="C551" s="1"/>
      <c r="D551" s="123">
        <f t="shared" si="75"/>
        <v>0.871412037</v>
      </c>
      <c r="E551" s="80" t="s">
        <v>82</v>
      </c>
      <c r="F551" s="81" t="s">
        <v>19</v>
      </c>
      <c r="G551" s="82">
        <v>6.944444444444445E-4</v>
      </c>
      <c r="H551" s="83" t="s">
        <v>83</v>
      </c>
      <c r="R551" s="35"/>
    </row>
    <row r="552" ht="21.75" customHeight="1">
      <c r="C552" s="1"/>
      <c r="D552" s="123">
        <f t="shared" si="75"/>
        <v>0.8721064815</v>
      </c>
      <c r="E552" s="169" t="s">
        <v>109</v>
      </c>
      <c r="F552" s="42" t="s">
        <v>19</v>
      </c>
      <c r="G552" s="33">
        <v>1.1574074074074073E-4</v>
      </c>
      <c r="H552" s="41"/>
      <c r="R552" s="35"/>
    </row>
    <row r="553" ht="19.5" customHeight="1">
      <c r="C553" s="1"/>
      <c r="D553" s="123">
        <f t="shared" si="75"/>
        <v>0.8722222222</v>
      </c>
      <c r="E553" s="227" t="s">
        <v>348</v>
      </c>
      <c r="F553" s="130" t="s">
        <v>19</v>
      </c>
      <c r="G553" s="228">
        <v>1.1574074074074073E-4</v>
      </c>
      <c r="H553" s="50"/>
      <c r="R553" s="35"/>
    </row>
    <row r="554" ht="54.75" customHeight="1">
      <c r="C554" s="1"/>
      <c r="D554" s="123">
        <f t="shared" si="75"/>
        <v>0.872337963</v>
      </c>
      <c r="E554" s="31" t="s">
        <v>365</v>
      </c>
      <c r="F554" s="36" t="s">
        <v>19</v>
      </c>
      <c r="G554" s="44">
        <v>0.0020833333333333333</v>
      </c>
      <c r="H554" s="68" t="s">
        <v>372</v>
      </c>
      <c r="R554" s="35" t="str">
        <f t="array" ref="R554">IFERROR(LOOKUP(10^6,1*MID(H554,MIN(FIND({0;1;2;3;4;5;6;7;8;9},H554&amp;"0123456789",FIND("Telp  :"," "&amp;H554&amp;" "))),{0;1;2;3;4;5;6;7;8;9})),"0")</f>
        <v>0</v>
      </c>
      <c r="S554" s="25" t="str">
        <f t="array" ref="S554">IFERROR(LOOKUP(10^6,1*MID(H554,MIN(FIND({0;1;2;3;4;5;6;7;8;9},H554&amp;"0123456789",FIND("WA  :"," "&amp;H554&amp;" "))),{0;1;2;3;4;5;6;7;8;9})),"0")</f>
        <v>0</v>
      </c>
      <c r="T554" s="25" t="str">
        <f t="array" ref="T554">IFERROR(LOOKUP(10^6,1*MID(H554,MIN(FIND({0;1;2;3;4;5;6;7;8;9},H554&amp;"0123456789",FIND("SMS  :"," "&amp;H554&amp;" "))),{0;1;2;3;4;5;6;7;8;9})),"0")</f>
        <v>0</v>
      </c>
      <c r="U554" s="25" t="str">
        <f t="array" ref="U554">IFERROR(LOOKUP(10^6,1*MID(H554,MIN(FIND({0;1;2;3;4;5;6;7;8;9},H554&amp;"0123456789",FIND("IG  :"," "&amp;H554&amp;" "))),{0;1;2;3;4;5;6;7;8;9})),"0")</f>
        <v>0</v>
      </c>
      <c r="V554" s="25" t="str">
        <f t="array" ref="V554">IFERROR(LOOKUP(10^6,1*MID(H554,MIN(FIND({0;1;2;3;4;5;6;7;8;9},H554&amp;"0123456789",FIND("Twitter  :"," "&amp;H554&amp;" "))),{0;1;2;3;4;5;6;7;8;9})),"0")</f>
        <v>0</v>
      </c>
      <c r="W554" s="25" t="str">
        <f t="array" ref="W554">IFERROR(LOOKUP(10^6,1*MID(H554,MIN(FIND({0;1;2;3;4;5;6;7;8;9},H554&amp;"0123456789",FIND("Youtube  :"," "&amp;H554&amp;" "))),{0;1;2;3;4;5;6;7;8;9})),"0")</f>
        <v>0</v>
      </c>
    </row>
    <row r="555" ht="34.5" customHeight="1">
      <c r="C555" s="1"/>
      <c r="D555" s="123">
        <f t="shared" si="75"/>
        <v>0.8744212963</v>
      </c>
      <c r="E555" s="70" t="s">
        <v>30</v>
      </c>
      <c r="F555" s="42" t="s">
        <v>143</v>
      </c>
      <c r="G555" s="33">
        <v>4.62962962962963E-4</v>
      </c>
      <c r="H555" s="31" t="s">
        <v>373</v>
      </c>
      <c r="R555" s="35"/>
    </row>
    <row r="556" ht="21.0" customHeight="1">
      <c r="C556" s="1"/>
      <c r="D556" s="123">
        <f t="shared" si="75"/>
        <v>0.8748842593</v>
      </c>
      <c r="E556" s="227" t="s">
        <v>348</v>
      </c>
      <c r="F556" s="130" t="s">
        <v>19</v>
      </c>
      <c r="G556" s="228">
        <v>1.1574074074074073E-4</v>
      </c>
      <c r="H556" s="50"/>
      <c r="R556" s="35"/>
    </row>
    <row r="557" ht="57.75" customHeight="1">
      <c r="C557" s="1"/>
      <c r="D557" s="123">
        <f t="shared" si="75"/>
        <v>0.875</v>
      </c>
      <c r="E557" s="236" t="s">
        <v>374</v>
      </c>
      <c r="F557" s="71" t="s">
        <v>19</v>
      </c>
      <c r="G557" s="72">
        <v>0.0020833333333333333</v>
      </c>
      <c r="H557" s="45" t="s">
        <v>352</v>
      </c>
      <c r="R557" s="35" t="str">
        <f t="shared" ref="R557:R561" si="82">IFERROR(LOOKUP(10^6,1*MID(H557,MIN(FIND({0;1;2;3;4;5;6;7;8;9},H557&amp;"0123456789",FIND("Telp  :"," "&amp;H557&amp;" "))),{0;1;2;3;4;5;6;7;8;9})),"0")</f>
        <v>0</v>
      </c>
      <c r="S557" s="25" t="str">
        <f t="shared" ref="S557:S561" si="83">IFERROR(LOOKUP(10^6,1*MID(H557,MIN(FIND({0;1;2;3;4;5;6;7;8;9},H557&amp;"0123456789",FIND("WA  :"," "&amp;H557&amp;" "))),{0;1;2;3;4;5;6;7;8;9})),"0")</f>
        <v>0</v>
      </c>
      <c r="T557" s="25" t="str">
        <f t="shared" ref="T557:T561" si="84">IFERROR(LOOKUP(10^6,1*MID(H557,MIN(FIND({0;1;2;3;4;5;6;7;8;9},H557&amp;"0123456789",FIND("SMS  :"," "&amp;H557&amp;" "))),{0;1;2;3;4;5;6;7;8;9})),"0")</f>
        <v>0</v>
      </c>
      <c r="U557" s="25" t="str">
        <f t="shared" ref="U557:U561" si="85">IFERROR(LOOKUP(10^6,1*MID(H557,MIN(FIND({0;1;2;3;4;5;6;7;8;9},H557&amp;"0123456789",FIND("IG  :"," "&amp;H557&amp;" "))),{0;1;2;3;4;5;6;7;8;9})),"0")</f>
        <v>0</v>
      </c>
      <c r="V557" s="25" t="str">
        <f t="shared" ref="V557:V561" si="86">IFERROR(LOOKUP(10^6,1*MID(H557,MIN(FIND({0;1;2;3;4;5;6;7;8;9},H557&amp;"0123456789",FIND("Twitter  :"," "&amp;H557&amp;" "))),{0;1;2;3;4;5;6;7;8;9})),"0")</f>
        <v>0</v>
      </c>
      <c r="W557" s="25" t="str">
        <f t="shared" ref="W557:W561" si="87">IFERROR(LOOKUP(10^6,1*MID(H557,MIN(FIND({0;1;2;3;4;5;6;7;8;9},H557&amp;"0123456789",FIND("Youtube  :"," "&amp;H557&amp;" "))),{0;1;2;3;4;5;6;7;8;9})),"0")</f>
        <v>0</v>
      </c>
    </row>
    <row r="558" ht="207.0" customHeight="1">
      <c r="C558" s="1"/>
      <c r="D558" s="123">
        <f t="shared" si="75"/>
        <v>0.8770833333</v>
      </c>
      <c r="E558" s="237" t="s">
        <v>375</v>
      </c>
      <c r="F558" s="71" t="s">
        <v>46</v>
      </c>
      <c r="G558" s="72">
        <v>6.944444444444445E-4</v>
      </c>
      <c r="H558" s="31" t="s">
        <v>376</v>
      </c>
      <c r="R558" s="35">
        <f t="shared" si="82"/>
        <v>0</v>
      </c>
      <c r="S558" s="25" t="str">
        <f t="shared" si="83"/>
        <v>0</v>
      </c>
      <c r="T558" s="25" t="str">
        <f t="shared" si="84"/>
        <v>0</v>
      </c>
      <c r="U558" s="25" t="str">
        <f t="shared" si="85"/>
        <v>0</v>
      </c>
      <c r="V558" s="25" t="str">
        <f t="shared" si="86"/>
        <v>0</v>
      </c>
      <c r="W558" s="25" t="str">
        <f t="shared" si="87"/>
        <v>0</v>
      </c>
    </row>
    <row r="559" ht="54.0" customHeight="1">
      <c r="C559" s="1"/>
      <c r="D559" s="123">
        <f t="shared" si="75"/>
        <v>0.8777777778</v>
      </c>
      <c r="E559" s="237" t="s">
        <v>377</v>
      </c>
      <c r="F559" s="71" t="s">
        <v>19</v>
      </c>
      <c r="G559" s="72">
        <v>0.0020833333333333333</v>
      </c>
      <c r="H559" s="68" t="s">
        <v>378</v>
      </c>
      <c r="R559" s="35" t="str">
        <f t="shared" si="82"/>
        <v>0</v>
      </c>
      <c r="S559" s="25" t="str">
        <f t="shared" si="83"/>
        <v>0</v>
      </c>
      <c r="T559" s="25" t="str">
        <f t="shared" si="84"/>
        <v>0</v>
      </c>
      <c r="U559" s="25" t="str">
        <f t="shared" si="85"/>
        <v>0</v>
      </c>
      <c r="V559" s="25" t="str">
        <f t="shared" si="86"/>
        <v>0</v>
      </c>
      <c r="W559" s="25" t="str">
        <f t="shared" si="87"/>
        <v>0</v>
      </c>
    </row>
    <row r="560" ht="47.25" customHeight="1">
      <c r="C560" s="1"/>
      <c r="D560" s="123">
        <f t="shared" si="75"/>
        <v>0.8798611111</v>
      </c>
      <c r="E560" s="80" t="s">
        <v>82</v>
      </c>
      <c r="F560" s="81" t="s">
        <v>19</v>
      </c>
      <c r="G560" s="82">
        <v>6.944444444444445E-4</v>
      </c>
      <c r="H560" s="83" t="s">
        <v>83</v>
      </c>
      <c r="R560" s="35" t="str">
        <f t="shared" si="82"/>
        <v>0</v>
      </c>
      <c r="S560" s="25" t="str">
        <f t="shared" si="83"/>
        <v>0</v>
      </c>
      <c r="T560" s="25" t="str">
        <f t="shared" si="84"/>
        <v>0</v>
      </c>
      <c r="U560" s="25" t="str">
        <f t="shared" si="85"/>
        <v>0</v>
      </c>
      <c r="V560" s="25" t="str">
        <f t="shared" si="86"/>
        <v>0</v>
      </c>
      <c r="W560" s="25" t="str">
        <f t="shared" si="87"/>
        <v>0</v>
      </c>
    </row>
    <row r="561" ht="15.75" customHeight="1">
      <c r="C561" s="1"/>
      <c r="D561" s="123">
        <f t="shared" si="75"/>
        <v>0.8805555556</v>
      </c>
      <c r="E561" s="238" t="s">
        <v>36</v>
      </c>
      <c r="F561" s="71" t="s">
        <v>19</v>
      </c>
      <c r="G561" s="72">
        <v>1.1574074074074073E-4</v>
      </c>
      <c r="H561" s="31"/>
      <c r="R561" s="35" t="str">
        <f t="shared" si="82"/>
        <v>0</v>
      </c>
      <c r="S561" s="25" t="str">
        <f t="shared" si="83"/>
        <v>0</v>
      </c>
      <c r="T561" s="25" t="str">
        <f t="shared" si="84"/>
        <v>0</v>
      </c>
      <c r="U561" s="25" t="str">
        <f t="shared" si="85"/>
        <v>0</v>
      </c>
      <c r="V561" s="25" t="str">
        <f t="shared" si="86"/>
        <v>0</v>
      </c>
      <c r="W561" s="25" t="str">
        <f t="shared" si="87"/>
        <v>0</v>
      </c>
    </row>
    <row r="562" ht="51.0" customHeight="1">
      <c r="C562" s="1"/>
      <c r="D562" s="123">
        <f t="shared" si="75"/>
        <v>0.8806712963</v>
      </c>
      <c r="E562" s="70" t="s">
        <v>379</v>
      </c>
      <c r="F562" s="71" t="s">
        <v>19</v>
      </c>
      <c r="G562" s="72">
        <v>0.0020833333333333333</v>
      </c>
      <c r="H562" s="68" t="s">
        <v>380</v>
      </c>
      <c r="R562" s="35"/>
    </row>
    <row r="563" ht="41.25" customHeight="1">
      <c r="C563" s="1"/>
      <c r="D563" s="123">
        <f t="shared" si="75"/>
        <v>0.8827546296</v>
      </c>
      <c r="E563" s="70" t="s">
        <v>381</v>
      </c>
      <c r="F563" s="71" t="s">
        <v>46</v>
      </c>
      <c r="G563" s="72">
        <v>6.944444444444445E-4</v>
      </c>
      <c r="H563" s="31" t="s">
        <v>326</v>
      </c>
      <c r="R563" s="35"/>
    </row>
    <row r="564" ht="51.0" customHeight="1">
      <c r="C564" s="1"/>
      <c r="D564" s="123">
        <f t="shared" si="75"/>
        <v>0.8834490741</v>
      </c>
      <c r="E564" s="70" t="s">
        <v>379</v>
      </c>
      <c r="F564" s="71" t="s">
        <v>19</v>
      </c>
      <c r="G564" s="72">
        <v>0.001851851851851852</v>
      </c>
      <c r="H564" s="68" t="s">
        <v>382</v>
      </c>
      <c r="R564" s="35" t="str">
        <f t="array" ref="R564">IFERROR(LOOKUP(10^6,1*MID(H564,MIN(FIND({0;1;2;3;4;5;6;7;8;9},H564&amp;"0123456789",FIND("Telp  :"," "&amp;H564&amp;" "))),{0;1;2;3;4;5;6;7;8;9})),"0")</f>
        <v>0</v>
      </c>
      <c r="S564" s="25" t="str">
        <f t="array" ref="S564">IFERROR(LOOKUP(10^6,1*MID(H564,MIN(FIND({0;1;2;3;4;5;6;7;8;9},H564&amp;"0123456789",FIND("WA  :"," "&amp;H564&amp;" "))),{0;1;2;3;4;5;6;7;8;9})),"0")</f>
        <v>0</v>
      </c>
      <c r="T564" s="25" t="str">
        <f t="array" ref="T564">IFERROR(LOOKUP(10^6,1*MID(H564,MIN(FIND({0;1;2;3;4;5;6;7;8;9},H564&amp;"0123456789",FIND("SMS  :"," "&amp;H564&amp;" "))),{0;1;2;3;4;5;6;7;8;9})),"0")</f>
        <v>0</v>
      </c>
      <c r="U564" s="25" t="str">
        <f t="array" ref="U564">IFERROR(LOOKUP(10^6,1*MID(H564,MIN(FIND({0;1;2;3;4;5;6;7;8;9},H564&amp;"0123456789",FIND("IG  :"," "&amp;H564&amp;" "))),{0;1;2;3;4;5;6;7;8;9})),"0")</f>
        <v>0</v>
      </c>
      <c r="V564" s="25" t="str">
        <f t="array" ref="V564">IFERROR(LOOKUP(10^6,1*MID(H564,MIN(FIND({0;1;2;3;4;5;6;7;8;9},H564&amp;"0123456789",FIND("Twitter  :"," "&amp;H564&amp;" "))),{0;1;2;3;4;5;6;7;8;9})),"0")</f>
        <v>0</v>
      </c>
      <c r="W564" s="25" t="str">
        <f t="array" ref="W564">IFERROR(LOOKUP(10^6,1*MID(H564,MIN(FIND({0;1;2;3;4;5;6;7;8;9},H564&amp;"0123456789",FIND("Youtube  :"," "&amp;H564&amp;" "))),{0;1;2;3;4;5;6;7;8;9})),"0")</f>
        <v>0</v>
      </c>
    </row>
    <row r="565" ht="21.75" customHeight="1">
      <c r="C565" s="1"/>
      <c r="D565" s="123">
        <f t="shared" si="75"/>
        <v>0.8853009259</v>
      </c>
      <c r="E565" s="227" t="s">
        <v>348</v>
      </c>
      <c r="F565" s="130" t="s">
        <v>19</v>
      </c>
      <c r="G565" s="239">
        <v>1.1574074074074073E-4</v>
      </c>
      <c r="H565" s="50"/>
      <c r="R565" s="35"/>
    </row>
    <row r="566" ht="40.5" customHeight="1">
      <c r="C566" s="1"/>
      <c r="D566" s="123">
        <f t="shared" si="75"/>
        <v>0.8854166667</v>
      </c>
      <c r="E566" s="240" t="s">
        <v>204</v>
      </c>
      <c r="F566" s="241" t="s">
        <v>19</v>
      </c>
      <c r="G566" s="242">
        <v>0.0020833333333333333</v>
      </c>
      <c r="H566" s="69" t="s">
        <v>383</v>
      </c>
      <c r="R566" s="35" t="str">
        <f t="array" ref="R566">IFERROR(LOOKUP(10^6,1*MID(H566,MIN(FIND({0;1;2;3;4;5;6;7;8;9},H566&amp;"0123456789",FIND("Telp  :"," "&amp;H566&amp;" "))),{0;1;2;3;4;5;6;7;8;9})),"0")</f>
        <v>0</v>
      </c>
      <c r="S566" s="25" t="str">
        <f t="array" ref="S566">IFERROR(LOOKUP(10^6,1*MID(H566,MIN(FIND({0;1;2;3;4;5;6;7;8;9},H566&amp;"0123456789",FIND("WA  :"," "&amp;H566&amp;" "))),{0;1;2;3;4;5;6;7;8;9})),"0")</f>
        <v>0</v>
      </c>
      <c r="T566" s="25" t="str">
        <f t="array" ref="T566">IFERROR(LOOKUP(10^6,1*MID(H566,MIN(FIND({0;1;2;3;4;5;6;7;8;9},H566&amp;"0123456789",FIND("SMS  :"," "&amp;H566&amp;" "))),{0;1;2;3;4;5;6;7;8;9})),"0")</f>
        <v>0</v>
      </c>
      <c r="U566" s="25" t="str">
        <f t="array" ref="U566">IFERROR(LOOKUP(10^6,1*MID(H566,MIN(FIND({0;1;2;3;4;5;6;7;8;9},H566&amp;"0123456789",FIND("IG  :"," "&amp;H566&amp;" "))),{0;1;2;3;4;5;6;7;8;9})),"0")</f>
        <v>0</v>
      </c>
      <c r="V566" s="25" t="str">
        <f t="array" ref="V566">IFERROR(LOOKUP(10^6,1*MID(H566,MIN(FIND({0;1;2;3;4;5;6;7;8;9},H566&amp;"0123456789",FIND("Twitter  :"," "&amp;H566&amp;" "))),{0;1;2;3;4;5;6;7;8;9})),"0")</f>
        <v>0</v>
      </c>
      <c r="W566" s="25" t="str">
        <f t="array" ref="W566">IFERROR(LOOKUP(10^6,1*MID(H566,MIN(FIND({0;1;2;3;4;5;6;7;8;9},H566&amp;"0123456789",FIND("Youtube  :"," "&amp;H566&amp;" "))),{0;1;2;3;4;5;6;7;8;9})),"0")</f>
        <v>0</v>
      </c>
    </row>
    <row r="567" ht="18.0" customHeight="1">
      <c r="C567" s="1"/>
      <c r="D567" s="123">
        <f t="shared" si="75"/>
        <v>0.8875</v>
      </c>
      <c r="E567" s="238" t="s">
        <v>36</v>
      </c>
      <c r="F567" s="71" t="s">
        <v>19</v>
      </c>
      <c r="G567" s="72">
        <v>1.1574074074074073E-4</v>
      </c>
      <c r="H567" s="31"/>
      <c r="R567" s="35"/>
    </row>
    <row r="568" ht="52.5" customHeight="1">
      <c r="C568" s="1"/>
      <c r="D568" s="123">
        <f t="shared" si="75"/>
        <v>0.8876157407</v>
      </c>
      <c r="E568" s="70" t="s">
        <v>379</v>
      </c>
      <c r="F568" s="71" t="s">
        <v>19</v>
      </c>
      <c r="G568" s="72">
        <v>0.0020833333333333333</v>
      </c>
      <c r="H568" s="68" t="s">
        <v>384</v>
      </c>
      <c r="R568" s="35" t="str">
        <f t="shared" ref="R568:R570" si="88">IFERROR(LOOKUP(10^6,1*MID(H568,MIN(FIND({0;1;2;3;4;5;6;7;8;9},H568&amp;"0123456789",FIND("Telp  :"," "&amp;H568&amp;" "))),{0;1;2;3;4;5;6;7;8;9})),"0")</f>
        <v>0</v>
      </c>
      <c r="S568" s="25" t="str">
        <f t="shared" ref="S568:S570" si="89">IFERROR(LOOKUP(10^6,1*MID(H568,MIN(FIND({0;1;2;3;4;5;6;7;8;9},H568&amp;"0123456789",FIND("WA  :"," "&amp;H568&amp;" "))),{0;1;2;3;4;5;6;7;8;9})),"0")</f>
        <v>0</v>
      </c>
      <c r="T568" s="25" t="str">
        <f t="shared" ref="T568:T570" si="90">IFERROR(LOOKUP(10^6,1*MID(H568,MIN(FIND({0;1;2;3;4;5;6;7;8;9},H568&amp;"0123456789",FIND("SMS  :"," "&amp;H568&amp;" "))),{0;1;2;3;4;5;6;7;8;9})),"0")</f>
        <v>0</v>
      </c>
      <c r="U568" s="25" t="str">
        <f t="shared" ref="U568:U570" si="91">IFERROR(LOOKUP(10^6,1*MID(H568,MIN(FIND({0;1;2;3;4;5;6;7;8;9},H568&amp;"0123456789",FIND("IG  :"," "&amp;H568&amp;" "))),{0;1;2;3;4;5;6;7;8;9})),"0")</f>
        <v>0</v>
      </c>
      <c r="V568" s="25" t="str">
        <f t="shared" ref="V568:V570" si="92">IFERROR(LOOKUP(10^6,1*MID(H568,MIN(FIND({0;1;2;3;4;5;6;7;8;9},H568&amp;"0123456789",FIND("Twitter  :"," "&amp;H568&amp;" "))),{0;1;2;3;4;5;6;7;8;9})),"0")</f>
        <v>0</v>
      </c>
      <c r="W568" s="25" t="str">
        <f t="shared" ref="W568:W570" si="93">IFERROR(LOOKUP(10^6,1*MID(H568,MIN(FIND({0;1;2;3;4;5;6;7;8;9},H568&amp;"0123456789",FIND("Youtube  :"," "&amp;H568&amp;" "))),{0;1;2;3;4;5;6;7;8;9})),"0")</f>
        <v>0</v>
      </c>
    </row>
    <row r="569" ht="30.0" customHeight="1">
      <c r="C569" s="1"/>
      <c r="D569" s="123">
        <f t="shared" si="75"/>
        <v>0.8896990741</v>
      </c>
      <c r="E569" s="31" t="s">
        <v>58</v>
      </c>
      <c r="F569" s="36" t="s">
        <v>19</v>
      </c>
      <c r="G569" s="72">
        <v>6.944444444444445E-4</v>
      </c>
      <c r="H569" s="63" t="s">
        <v>385</v>
      </c>
      <c r="R569" s="35" t="str">
        <f t="shared" si="88"/>
        <v>0</v>
      </c>
      <c r="S569" s="25" t="str">
        <f t="shared" si="89"/>
        <v>0</v>
      </c>
      <c r="T569" s="25" t="str">
        <f t="shared" si="90"/>
        <v>0</v>
      </c>
      <c r="U569" s="25" t="str">
        <f t="shared" si="91"/>
        <v>0</v>
      </c>
      <c r="V569" s="25" t="str">
        <f t="shared" si="92"/>
        <v>0</v>
      </c>
      <c r="W569" s="25" t="str">
        <f t="shared" si="93"/>
        <v>0</v>
      </c>
    </row>
    <row r="570" ht="15.75" customHeight="1">
      <c r="C570" s="1"/>
      <c r="D570" s="123">
        <f t="shared" si="75"/>
        <v>0.8903935185</v>
      </c>
      <c r="E570" s="238" t="s">
        <v>36</v>
      </c>
      <c r="F570" s="71" t="s">
        <v>19</v>
      </c>
      <c r="G570" s="72">
        <v>1.1574074074074073E-4</v>
      </c>
      <c r="H570" s="63"/>
      <c r="R570" s="35" t="str">
        <f t="shared" si="88"/>
        <v>0</v>
      </c>
      <c r="S570" s="25" t="str">
        <f t="shared" si="89"/>
        <v>0</v>
      </c>
      <c r="T570" s="25" t="str">
        <f t="shared" si="90"/>
        <v>0</v>
      </c>
      <c r="U570" s="25" t="str">
        <f t="shared" si="91"/>
        <v>0</v>
      </c>
      <c r="V570" s="25" t="str">
        <f t="shared" si="92"/>
        <v>0</v>
      </c>
      <c r="W570" s="25" t="str">
        <f t="shared" si="93"/>
        <v>0</v>
      </c>
    </row>
    <row r="571" ht="20.25" customHeight="1">
      <c r="C571" s="1"/>
      <c r="D571" s="123">
        <f t="shared" si="75"/>
        <v>0.8905092593</v>
      </c>
      <c r="E571" s="227" t="s">
        <v>348</v>
      </c>
      <c r="F571" s="130" t="s">
        <v>19</v>
      </c>
      <c r="G571" s="239">
        <v>1.1574074074074073E-4</v>
      </c>
      <c r="H571" s="50"/>
      <c r="R571" s="35"/>
    </row>
    <row r="572" ht="51.0" customHeight="1">
      <c r="C572" s="1"/>
      <c r="D572" s="123">
        <f t="shared" si="75"/>
        <v>0.890625</v>
      </c>
      <c r="E572" s="238" t="s">
        <v>379</v>
      </c>
      <c r="F572" s="71" t="s">
        <v>19</v>
      </c>
      <c r="G572" s="72">
        <v>0.0020833333333333333</v>
      </c>
      <c r="H572" s="68" t="s">
        <v>386</v>
      </c>
      <c r="R572" s="35" t="str">
        <f t="shared" ref="R572:R574" si="94">IFERROR(LOOKUP(10^6,1*MID(H572,MIN(FIND({0;1;2;3;4;5;6;7;8;9},H572&amp;"0123456789",FIND("Telp  :"," "&amp;H572&amp;" "))),{0;1;2;3;4;5;6;7;8;9})),"0")</f>
        <v>0</v>
      </c>
      <c r="S572" s="25" t="str">
        <f t="shared" ref="S572:S574" si="95">IFERROR(LOOKUP(10^6,1*MID(H572,MIN(FIND({0;1;2;3;4;5;6;7;8;9},H572&amp;"0123456789",FIND("WA  :"," "&amp;H572&amp;" "))),{0;1;2;3;4;5;6;7;8;9})),"0")</f>
        <v>0</v>
      </c>
      <c r="T572" s="25" t="str">
        <f t="shared" ref="T572:T574" si="96">IFERROR(LOOKUP(10^6,1*MID(H572,MIN(FIND({0;1;2;3;4;5;6;7;8;9},H572&amp;"0123456789",FIND("SMS  :"," "&amp;H572&amp;" "))),{0;1;2;3;4;5;6;7;8;9})),"0")</f>
        <v>0</v>
      </c>
      <c r="U572" s="25" t="str">
        <f t="shared" ref="U572:U574" si="97">IFERROR(LOOKUP(10^6,1*MID(H572,MIN(FIND({0;1;2;3;4;5;6;7;8;9},H572&amp;"0123456789",FIND("IG  :"," "&amp;H572&amp;" "))),{0;1;2;3;4;5;6;7;8;9})),"0")</f>
        <v>0</v>
      </c>
      <c r="V572" s="25" t="str">
        <f t="shared" ref="V572:V574" si="98">IFERROR(LOOKUP(10^6,1*MID(H572,MIN(FIND({0;1;2;3;4;5;6;7;8;9},H572&amp;"0123456789",FIND("Twitter  :"," "&amp;H572&amp;" "))),{0;1;2;3;4;5;6;7;8;9})),"0")</f>
        <v>0</v>
      </c>
      <c r="W572" s="25" t="str">
        <f t="shared" ref="W572:W574" si="99">IFERROR(LOOKUP(10^6,1*MID(H572,MIN(FIND({0;1;2;3;4;5;6;7;8;9},H572&amp;"0123456789",FIND("Youtube  :"," "&amp;H572&amp;" "))),{0;1;2;3;4;5;6;7;8;9})),"0")</f>
        <v>0</v>
      </c>
    </row>
    <row r="573" ht="39.75" customHeight="1">
      <c r="C573" s="1"/>
      <c r="D573" s="123">
        <f t="shared" si="75"/>
        <v>0.8927083333</v>
      </c>
      <c r="E573" s="70" t="s">
        <v>381</v>
      </c>
      <c r="F573" s="71" t="s">
        <v>46</v>
      </c>
      <c r="G573" s="72">
        <v>9.259259259259259E-4</v>
      </c>
      <c r="H573" s="31" t="s">
        <v>326</v>
      </c>
      <c r="R573" s="35" t="str">
        <f t="shared" si="94"/>
        <v>0</v>
      </c>
      <c r="S573" s="25" t="str">
        <f t="shared" si="95"/>
        <v>0</v>
      </c>
      <c r="T573" s="25" t="str">
        <f t="shared" si="96"/>
        <v>0</v>
      </c>
      <c r="U573" s="25" t="str">
        <f t="shared" si="97"/>
        <v>0</v>
      </c>
      <c r="V573" s="25" t="str">
        <f t="shared" si="98"/>
        <v>0</v>
      </c>
      <c r="W573" s="25" t="str">
        <f t="shared" si="99"/>
        <v>0</v>
      </c>
    </row>
    <row r="574" ht="51.0" customHeight="1">
      <c r="C574" s="1"/>
      <c r="D574" s="123">
        <f t="shared" si="75"/>
        <v>0.8936342593</v>
      </c>
      <c r="E574" s="70" t="s">
        <v>379</v>
      </c>
      <c r="F574" s="71" t="s">
        <v>19</v>
      </c>
      <c r="G574" s="72">
        <v>0.0020833333333333333</v>
      </c>
      <c r="H574" s="68" t="s">
        <v>387</v>
      </c>
      <c r="R574" s="35" t="str">
        <f t="shared" si="94"/>
        <v>0</v>
      </c>
      <c r="S574" s="25" t="str">
        <f t="shared" si="95"/>
        <v>0</v>
      </c>
      <c r="T574" s="25" t="str">
        <f t="shared" si="96"/>
        <v>0</v>
      </c>
      <c r="U574" s="25" t="str">
        <f t="shared" si="97"/>
        <v>0</v>
      </c>
      <c r="V574" s="25" t="str">
        <f t="shared" si="98"/>
        <v>0</v>
      </c>
      <c r="W574" s="25" t="str">
        <f t="shared" si="99"/>
        <v>0</v>
      </c>
    </row>
    <row r="575" ht="21.0" customHeight="1">
      <c r="C575" s="1"/>
      <c r="D575" s="123">
        <f t="shared" si="75"/>
        <v>0.8957175926</v>
      </c>
      <c r="E575" s="129" t="s">
        <v>211</v>
      </c>
      <c r="F575" s="130" t="s">
        <v>19</v>
      </c>
      <c r="G575" s="52">
        <v>1.1574074074074073E-4</v>
      </c>
      <c r="H575" s="53"/>
      <c r="R575" s="35"/>
    </row>
    <row r="576" ht="76.5" customHeight="1">
      <c r="C576" s="1"/>
      <c r="D576" s="123">
        <f t="shared" si="75"/>
        <v>0.8958333333</v>
      </c>
      <c r="E576" s="166" t="s">
        <v>388</v>
      </c>
      <c r="F576" s="167" t="s">
        <v>19</v>
      </c>
      <c r="G576" s="56">
        <v>0.001388888888888889</v>
      </c>
      <c r="H576" s="168"/>
      <c r="R576" s="35" t="str">
        <f t="array" ref="R576">IFERROR(LOOKUP(10^6,1*MID(H576,MIN(FIND({0;1;2;3;4;5;6;7;8;9},H576&amp;"0123456789",FIND("Telp  :"," "&amp;H576&amp;" "))),{0;1;2;3;4;5;6;7;8;9})),"0")</f>
        <v>0</v>
      </c>
      <c r="S576" s="25" t="str">
        <f t="array" ref="S576">IFERROR(LOOKUP(10^6,1*MID(H576,MIN(FIND({0;1;2;3;4;5;6;7;8;9},H576&amp;"0123456789",FIND("WA  :"," "&amp;H576&amp;" "))),{0;1;2;3;4;5;6;7;8;9})),"0")</f>
        <v>0</v>
      </c>
      <c r="T576" s="25" t="str">
        <f t="array" ref="T576">IFERROR(LOOKUP(10^6,1*MID(H576,MIN(FIND({0;1;2;3;4;5;6;7;8;9},H576&amp;"0123456789",FIND("SMS  :"," "&amp;H576&amp;" "))),{0;1;2;3;4;5;6;7;8;9})),"0")</f>
        <v>0</v>
      </c>
      <c r="U576" s="25" t="str">
        <f t="array" ref="U576">IFERROR(LOOKUP(10^6,1*MID(H576,MIN(FIND({0;1;2;3;4;5;6;7;8;9},H576&amp;"0123456789",FIND("IG  :"," "&amp;H576&amp;" "))),{0;1;2;3;4;5;6;7;8;9})),"0")</f>
        <v>0</v>
      </c>
      <c r="V576" s="25" t="str">
        <f t="array" ref="V576">IFERROR(LOOKUP(10^6,1*MID(H576,MIN(FIND({0;1;2;3;4;5;6;7;8;9},H576&amp;"0123456789",FIND("Twitter  :"," "&amp;H576&amp;" "))),{0;1;2;3;4;5;6;7;8;9})),"0")</f>
        <v>0</v>
      </c>
      <c r="W576" s="25" t="str">
        <f t="array" ref="W576">IFERROR(LOOKUP(10^6,1*MID(H576,MIN(FIND({0;1;2;3;4;5;6;7;8;9},H576&amp;"0123456789",FIND("Youtube  :"," "&amp;H576&amp;" "))),{0;1;2;3;4;5;6;7;8;9})),"0")</f>
        <v>0</v>
      </c>
    </row>
    <row r="577" ht="22.5" customHeight="1">
      <c r="C577" s="1"/>
      <c r="D577" s="123">
        <f t="shared" si="75"/>
        <v>0.8972222222</v>
      </c>
      <c r="E577" s="238" t="s">
        <v>36</v>
      </c>
      <c r="F577" s="71" t="s">
        <v>19</v>
      </c>
      <c r="G577" s="72">
        <v>1.1574074074074073E-4</v>
      </c>
      <c r="H577" s="31"/>
      <c r="R577" s="35"/>
    </row>
    <row r="578" ht="51.75" customHeight="1">
      <c r="C578" s="1"/>
      <c r="D578" s="123">
        <f t="shared" si="75"/>
        <v>0.897337963</v>
      </c>
      <c r="E578" s="70" t="s">
        <v>379</v>
      </c>
      <c r="F578" s="71" t="s">
        <v>19</v>
      </c>
      <c r="G578" s="72">
        <v>0.0020833333333333333</v>
      </c>
      <c r="H578" s="68" t="s">
        <v>389</v>
      </c>
      <c r="R578" s="35" t="str">
        <f t="array" ref="R578">IFERROR(LOOKUP(10^6,1*MID(H578,MIN(FIND({0;1;2;3;4;5;6;7;8;9},H578&amp;"0123456789",FIND("Telp  :"," "&amp;H578&amp;" "))),{0;1;2;3;4;5;6;7;8;9})),"0")</f>
        <v>0</v>
      </c>
      <c r="S578" s="25" t="str">
        <f t="array" ref="S578">IFERROR(LOOKUP(10^6,1*MID(H578,MIN(FIND({0;1;2;3;4;5;6;7;8;9},H578&amp;"0123456789",FIND("WA  :"," "&amp;H578&amp;" "))),{0;1;2;3;4;5;6;7;8;9})),"0")</f>
        <v>0</v>
      </c>
      <c r="T578" s="25" t="str">
        <f t="array" ref="T578">IFERROR(LOOKUP(10^6,1*MID(H578,MIN(FIND({0;1;2;3;4;5;6;7;8;9},H578&amp;"0123456789",FIND("SMS  :"," "&amp;H578&amp;" "))),{0;1;2;3;4;5;6;7;8;9})),"0")</f>
        <v>0</v>
      </c>
      <c r="U578" s="25" t="str">
        <f t="array" ref="U578">IFERROR(LOOKUP(10^6,1*MID(H578,MIN(FIND({0;1;2;3;4;5;6;7;8;9},H578&amp;"0123456789",FIND("IG  :"," "&amp;H578&amp;" "))),{0;1;2;3;4;5;6;7;8;9})),"0")</f>
        <v>0</v>
      </c>
      <c r="V578" s="25" t="str">
        <f t="array" ref="V578">IFERROR(LOOKUP(10^6,1*MID(H578,MIN(FIND({0;1;2;3;4;5;6;7;8;9},H578&amp;"0123456789",FIND("Twitter  :"," "&amp;H578&amp;" "))),{0;1;2;3;4;5;6;7;8;9})),"0")</f>
        <v>0</v>
      </c>
      <c r="W578" s="25" t="str">
        <f t="array" ref="W578">IFERROR(LOOKUP(10^6,1*MID(H578,MIN(FIND({0;1;2;3;4;5;6;7;8;9},H578&amp;"0123456789",FIND("Youtube  :"," "&amp;H578&amp;" "))),{0;1;2;3;4;5;6;7;8;9})),"0")</f>
        <v>0</v>
      </c>
    </row>
    <row r="579" ht="30.0" customHeight="1">
      <c r="C579" s="1"/>
      <c r="D579" s="123">
        <f t="shared" si="75"/>
        <v>0.8994212963</v>
      </c>
      <c r="E579" s="70" t="s">
        <v>174</v>
      </c>
      <c r="F579" s="36" t="s">
        <v>19</v>
      </c>
      <c r="G579" s="72">
        <v>6.944444444444445E-4</v>
      </c>
      <c r="H579" s="63" t="s">
        <v>390</v>
      </c>
      <c r="R579" s="35"/>
    </row>
    <row r="580" ht="30.0" customHeight="1">
      <c r="C580" s="1"/>
      <c r="D580" s="123">
        <f t="shared" si="75"/>
        <v>0.9001157407</v>
      </c>
      <c r="E580" s="70" t="s">
        <v>60</v>
      </c>
      <c r="F580" s="36" t="s">
        <v>19</v>
      </c>
      <c r="G580" s="72">
        <v>6.944444444444445E-4</v>
      </c>
      <c r="H580" s="31" t="s">
        <v>391</v>
      </c>
      <c r="R580" s="35"/>
    </row>
    <row r="581" ht="15.75" customHeight="1">
      <c r="C581" s="1"/>
      <c r="D581" s="123">
        <f t="shared" si="75"/>
        <v>0.9008101852</v>
      </c>
      <c r="E581" s="70" t="s">
        <v>136</v>
      </c>
      <c r="F581" s="234" t="s">
        <v>19</v>
      </c>
      <c r="G581" s="72">
        <v>1.1574074074074073E-4</v>
      </c>
      <c r="H581" s="31"/>
      <c r="R581" s="35" t="str">
        <f t="shared" ref="R581:R582" si="100">IFERROR(LOOKUP(10^6,1*MID(H581,MIN(FIND({0;1;2;3;4;5;6;7;8;9},H581&amp;"0123456789",FIND("Telp  :"," "&amp;H581&amp;" "))),{0;1;2;3;4;5;6;7;8;9})),"0")</f>
        <v>0</v>
      </c>
      <c r="S581" s="25" t="str">
        <f t="shared" ref="S581:S582" si="101">IFERROR(LOOKUP(10^6,1*MID(H581,MIN(FIND({0;1;2;3;4;5;6;7;8;9},H581&amp;"0123456789",FIND("WA  :"," "&amp;H581&amp;" "))),{0;1;2;3;4;5;6;7;8;9})),"0")</f>
        <v>0</v>
      </c>
      <c r="T581" s="25" t="str">
        <f t="shared" ref="T581:T582" si="102">IFERROR(LOOKUP(10^6,1*MID(H581,MIN(FIND({0;1;2;3;4;5;6;7;8;9},H581&amp;"0123456789",FIND("SMS  :"," "&amp;H581&amp;" "))),{0;1;2;3;4;5;6;7;8;9})),"0")</f>
        <v>0</v>
      </c>
      <c r="U581" s="25" t="str">
        <f t="shared" ref="U581:U582" si="103">IFERROR(LOOKUP(10^6,1*MID(H581,MIN(FIND({0;1;2;3;4;5;6;7;8;9},H581&amp;"0123456789",FIND("IG  :"," "&amp;H581&amp;" "))),{0;1;2;3;4;5;6;7;8;9})),"0")</f>
        <v>0</v>
      </c>
      <c r="V581" s="25" t="str">
        <f t="shared" ref="V581:V582" si="104">IFERROR(LOOKUP(10^6,1*MID(H581,MIN(FIND({0;1;2;3;4;5;6;7;8;9},H581&amp;"0123456789",FIND("Twitter  :"," "&amp;H581&amp;" "))),{0;1;2;3;4;5;6;7;8;9})),"0")</f>
        <v>0</v>
      </c>
      <c r="W581" s="25" t="str">
        <f t="shared" ref="W581:W582" si="105">IFERROR(LOOKUP(10^6,1*MID(H581,MIN(FIND({0;1;2;3;4;5;6;7;8;9},H581&amp;"0123456789",FIND("Youtube  :"," "&amp;H581&amp;" "))),{0;1;2;3;4;5;6;7;8;9})),"0")</f>
        <v>0</v>
      </c>
    </row>
    <row r="582" ht="53.25" customHeight="1">
      <c r="C582" s="1"/>
      <c r="D582" s="123">
        <f t="shared" si="75"/>
        <v>0.9009259259</v>
      </c>
      <c r="E582" s="70" t="s">
        <v>379</v>
      </c>
      <c r="F582" s="71" t="s">
        <v>392</v>
      </c>
      <c r="G582" s="72">
        <v>0.0020833333333333333</v>
      </c>
      <c r="H582" s="68" t="s">
        <v>393</v>
      </c>
      <c r="R582" s="35" t="str">
        <f t="shared" si="100"/>
        <v>0</v>
      </c>
      <c r="S582" s="25" t="str">
        <f t="shared" si="101"/>
        <v>0</v>
      </c>
      <c r="T582" s="25" t="str">
        <f t="shared" si="102"/>
        <v>0</v>
      </c>
      <c r="U582" s="25" t="str">
        <f t="shared" si="103"/>
        <v>0</v>
      </c>
      <c r="V582" s="25" t="str">
        <f t="shared" si="104"/>
        <v>0</v>
      </c>
      <c r="W582" s="25" t="str">
        <f t="shared" si="105"/>
        <v>0</v>
      </c>
    </row>
    <row r="583" ht="20.25" customHeight="1">
      <c r="C583" s="1"/>
      <c r="D583" s="123">
        <f t="shared" si="75"/>
        <v>0.9030092593</v>
      </c>
      <c r="E583" s="227" t="s">
        <v>348</v>
      </c>
      <c r="F583" s="130" t="s">
        <v>19</v>
      </c>
      <c r="G583" s="239">
        <v>1.1574074074074073E-4</v>
      </c>
      <c r="H583" s="50"/>
      <c r="R583" s="35"/>
    </row>
    <row r="584" ht="34.5" customHeight="1">
      <c r="C584" s="1"/>
      <c r="D584" s="123">
        <f t="shared" si="75"/>
        <v>0.903125</v>
      </c>
      <c r="E584" s="70" t="s">
        <v>381</v>
      </c>
      <c r="F584" s="71" t="s">
        <v>46</v>
      </c>
      <c r="G584" s="72">
        <v>9.259259259259259E-4</v>
      </c>
      <c r="H584" s="31" t="s">
        <v>326</v>
      </c>
      <c r="R584" s="35"/>
    </row>
    <row r="585" ht="55.5" customHeight="1">
      <c r="C585" s="1"/>
      <c r="D585" s="123">
        <f t="shared" si="75"/>
        <v>0.9040509259</v>
      </c>
      <c r="E585" s="70" t="s">
        <v>379</v>
      </c>
      <c r="F585" s="71" t="s">
        <v>19</v>
      </c>
      <c r="G585" s="72">
        <v>0.0020833333333333333</v>
      </c>
      <c r="H585" s="68" t="s">
        <v>394</v>
      </c>
      <c r="R585" s="35" t="str">
        <f t="array" ref="R585">IFERROR(LOOKUP(10^6,1*MID(H585,MIN(FIND({0;1;2;3;4;5;6;7;8;9},H585&amp;"0123456789",FIND("Telp  :"," "&amp;H585&amp;" "))),{0;1;2;3;4;5;6;7;8;9})),"0")</f>
        <v>0</v>
      </c>
      <c r="S585" s="25" t="str">
        <f t="array" ref="S585">IFERROR(LOOKUP(10^6,1*MID(H585,MIN(FIND({0;1;2;3;4;5;6;7;8;9},H585&amp;"0123456789",FIND("WA  :"," "&amp;H585&amp;" "))),{0;1;2;3;4;5;6;7;8;9})),"0")</f>
        <v>0</v>
      </c>
      <c r="T585" s="25" t="str">
        <f t="array" ref="T585">IFERROR(LOOKUP(10^6,1*MID(H585,MIN(FIND({0;1;2;3;4;5;6;7;8;9},H585&amp;"0123456789",FIND("SMS  :"," "&amp;H585&amp;" "))),{0;1;2;3;4;5;6;7;8;9})),"0")</f>
        <v>0</v>
      </c>
      <c r="U585" s="25" t="str">
        <f t="array" ref="U585">IFERROR(LOOKUP(10^6,1*MID(H585,MIN(FIND({0;1;2;3;4;5;6;7;8;9},H585&amp;"0123456789",FIND("IG  :"," "&amp;H585&amp;" "))),{0;1;2;3;4;5;6;7;8;9})),"0")</f>
        <v>0</v>
      </c>
      <c r="V585" s="25" t="str">
        <f t="array" ref="V585">IFERROR(LOOKUP(10^6,1*MID(H585,MIN(FIND({0;1;2;3;4;5;6;7;8;9},H585&amp;"0123456789",FIND("Twitter  :"," "&amp;H585&amp;" "))),{0;1;2;3;4;5;6;7;8;9})),"0")</f>
        <v>0</v>
      </c>
      <c r="W585" s="25" t="str">
        <f t="array" ref="W585">IFERROR(LOOKUP(10^6,1*MID(H585,MIN(FIND({0;1;2;3;4;5;6;7;8;9},H585&amp;"0123456789",FIND("Youtube  :"," "&amp;H585&amp;" "))),{0;1;2;3;4;5;6;7;8;9})),"0")</f>
        <v>0</v>
      </c>
    </row>
    <row r="586" ht="21.75" customHeight="1">
      <c r="C586" s="1"/>
      <c r="D586" s="123">
        <f t="shared" si="75"/>
        <v>0.9061342593</v>
      </c>
      <c r="E586" s="227" t="s">
        <v>348</v>
      </c>
      <c r="F586" s="130" t="s">
        <v>19</v>
      </c>
      <c r="G586" s="239">
        <v>1.1574074074074073E-4</v>
      </c>
      <c r="H586" s="50"/>
      <c r="R586" s="35"/>
    </row>
    <row r="587" ht="45.0" customHeight="1">
      <c r="C587" s="1"/>
      <c r="D587" s="123">
        <f t="shared" si="75"/>
        <v>0.90625</v>
      </c>
      <c r="E587" s="240" t="s">
        <v>204</v>
      </c>
      <c r="F587" s="162" t="s">
        <v>19</v>
      </c>
      <c r="G587" s="163">
        <v>0.0020833333333333333</v>
      </c>
      <c r="H587" s="164" t="s">
        <v>219</v>
      </c>
      <c r="R587" s="35"/>
    </row>
    <row r="588" ht="31.5" customHeight="1">
      <c r="C588" s="1"/>
      <c r="D588" s="123">
        <f t="shared" si="75"/>
        <v>0.9083333333</v>
      </c>
      <c r="E588" s="238" t="s">
        <v>36</v>
      </c>
      <c r="F588" s="71" t="s">
        <v>19</v>
      </c>
      <c r="G588" s="72">
        <v>1.1574074074074073E-4</v>
      </c>
      <c r="H588" s="31"/>
      <c r="R588" s="35"/>
    </row>
    <row r="589" ht="51.0" customHeight="1">
      <c r="C589" s="1"/>
      <c r="D589" s="123">
        <f t="shared" si="75"/>
        <v>0.9084490741</v>
      </c>
      <c r="E589" s="70" t="s">
        <v>377</v>
      </c>
      <c r="F589" s="71" t="s">
        <v>19</v>
      </c>
      <c r="G589" s="72">
        <v>0.0020833333333333333</v>
      </c>
      <c r="H589" s="68" t="s">
        <v>395</v>
      </c>
      <c r="R589" s="35" t="str">
        <f t="shared" ref="R589:R590" si="106">IFERROR(LOOKUP(10^6,1*MID(H589,MIN(FIND({0;1;2;3;4;5;6;7;8;9},H589&amp;"0123456789",FIND("Telp  :"," "&amp;H589&amp;" "))),{0;1;2;3;4;5;6;7;8;9})),"0")</f>
        <v>0</v>
      </c>
      <c r="S589" s="25" t="str">
        <f t="shared" ref="S589:S590" si="107">IFERROR(LOOKUP(10^6,1*MID(H589,MIN(FIND({0;1;2;3;4;5;6;7;8;9},H589&amp;"0123456789",FIND("WA  :"," "&amp;H589&amp;" "))),{0;1;2;3;4;5;6;7;8;9})),"0")</f>
        <v>0</v>
      </c>
      <c r="T589" s="25" t="str">
        <f t="shared" ref="T589:T590" si="108">IFERROR(LOOKUP(10^6,1*MID(H589,MIN(FIND({0;1;2;3;4;5;6;7;8;9},H589&amp;"0123456789",FIND("SMS  :"," "&amp;H589&amp;" "))),{0;1;2;3;4;5;6;7;8;9})),"0")</f>
        <v>0</v>
      </c>
      <c r="U589" s="25" t="str">
        <f t="shared" ref="U589:U590" si="109">IFERROR(LOOKUP(10^6,1*MID(H589,MIN(FIND({0;1;2;3;4;5;6;7;8;9},H589&amp;"0123456789",FIND("IG  :"," "&amp;H589&amp;" "))),{0;1;2;3;4;5;6;7;8;9})),"0")</f>
        <v>0</v>
      </c>
      <c r="V589" s="25" t="str">
        <f t="shared" ref="V589:V590" si="110">IFERROR(LOOKUP(10^6,1*MID(H589,MIN(FIND({0;1;2;3;4;5;6;7;8;9},H589&amp;"0123456789",FIND("Twitter  :"," "&amp;H589&amp;" "))),{0;1;2;3;4;5;6;7;8;9})),"0")</f>
        <v>0</v>
      </c>
      <c r="W589" s="25" t="str">
        <f t="shared" ref="W589:W590" si="111">IFERROR(LOOKUP(10^6,1*MID(H589,MIN(FIND({0;1;2;3;4;5;6;7;8;9},H589&amp;"0123456789",FIND("Youtube  :"," "&amp;H589&amp;" "))),{0;1;2;3;4;5;6;7;8;9})),"0")</f>
        <v>0</v>
      </c>
    </row>
    <row r="590" ht="15.75" customHeight="1">
      <c r="C590" s="1"/>
      <c r="D590" s="123">
        <f t="shared" si="75"/>
        <v>0.9105324074</v>
      </c>
      <c r="E590" s="227" t="s">
        <v>348</v>
      </c>
      <c r="F590" s="130" t="s">
        <v>19</v>
      </c>
      <c r="G590" s="239">
        <v>1.1574074074074073E-4</v>
      </c>
      <c r="H590" s="50"/>
      <c r="R590" s="35" t="str">
        <f t="shared" si="106"/>
        <v>0</v>
      </c>
      <c r="S590" s="25" t="str">
        <f t="shared" si="107"/>
        <v>0</v>
      </c>
      <c r="T590" s="25" t="str">
        <f t="shared" si="108"/>
        <v>0</v>
      </c>
      <c r="U590" s="25" t="str">
        <f t="shared" si="109"/>
        <v>0</v>
      </c>
      <c r="V590" s="25" t="str">
        <f t="shared" si="110"/>
        <v>0</v>
      </c>
      <c r="W590" s="25" t="str">
        <f t="shared" si="111"/>
        <v>0</v>
      </c>
    </row>
    <row r="591" ht="50.25" customHeight="1">
      <c r="C591" s="1"/>
      <c r="D591" s="123">
        <f t="shared" si="75"/>
        <v>0.9106481481</v>
      </c>
      <c r="E591" s="70" t="s">
        <v>381</v>
      </c>
      <c r="F591" s="71" t="s">
        <v>46</v>
      </c>
      <c r="G591" s="72">
        <v>0.0012731481481481483</v>
      </c>
      <c r="H591" s="63" t="s">
        <v>326</v>
      </c>
      <c r="R591" s="35"/>
    </row>
    <row r="592" ht="55.5" customHeight="1">
      <c r="C592" s="1"/>
      <c r="D592" s="123">
        <f t="shared" si="75"/>
        <v>0.9119212963</v>
      </c>
      <c r="E592" s="238" t="s">
        <v>377</v>
      </c>
      <c r="F592" s="71" t="s">
        <v>392</v>
      </c>
      <c r="G592" s="72">
        <v>0.0020833333333333333</v>
      </c>
      <c r="H592" s="68" t="s">
        <v>396</v>
      </c>
      <c r="R592" s="35" t="str">
        <f t="array" ref="R592">IFERROR(LOOKUP(10^6,1*MID(H592,MIN(FIND({0;1;2;3;4;5;6;7;8;9},H592&amp;"0123456789",FIND("Telp  :"," "&amp;H592&amp;" "))),{0;1;2;3;4;5;6;7;8;9})),"0")</f>
        <v>0</v>
      </c>
      <c r="S592" s="25" t="str">
        <f t="array" ref="S592">IFERROR(LOOKUP(10^6,1*MID(H592,MIN(FIND({0;1;2;3;4;5;6;7;8;9},H592&amp;"0123456789",FIND("WA  :"," "&amp;H592&amp;" "))),{0;1;2;3;4;5;6;7;8;9})),"0")</f>
        <v>0</v>
      </c>
      <c r="T592" s="25" t="str">
        <f t="array" ref="T592">IFERROR(LOOKUP(10^6,1*MID(H592,MIN(FIND({0;1;2;3;4;5;6;7;8;9},H592&amp;"0123456789",FIND("SMS  :"," "&amp;H592&amp;" "))),{0;1;2;3;4;5;6;7;8;9})),"0")</f>
        <v>0</v>
      </c>
      <c r="U592" s="25" t="str">
        <f t="array" ref="U592">IFERROR(LOOKUP(10^6,1*MID(H592,MIN(FIND({0;1;2;3;4;5;6;7;8;9},H592&amp;"0123456789",FIND("IG  :"," "&amp;H592&amp;" "))),{0;1;2;3;4;5;6;7;8;9})),"0")</f>
        <v>0</v>
      </c>
      <c r="V592" s="25" t="str">
        <f t="array" ref="V592">IFERROR(LOOKUP(10^6,1*MID(H592,MIN(FIND({0;1;2;3;4;5;6;7;8;9},H592&amp;"0123456789",FIND("Twitter  :"," "&amp;H592&amp;" "))),{0;1;2;3;4;5;6;7;8;9})),"0")</f>
        <v>0</v>
      </c>
      <c r="W592" s="25" t="str">
        <f t="array" ref="W592">IFERROR(LOOKUP(10^6,1*MID(H592,MIN(FIND({0;1;2;3;4;5;6;7;8;9},H592&amp;"0123456789",FIND("Youtube  :"," "&amp;H592&amp;" "))),{0;1;2;3;4;5;6;7;8;9})),"0")</f>
        <v>0</v>
      </c>
    </row>
    <row r="593" ht="32.25" customHeight="1">
      <c r="C593" s="1"/>
      <c r="D593" s="123">
        <f t="shared" si="75"/>
        <v>0.9140046296</v>
      </c>
      <c r="E593" s="238" t="s">
        <v>174</v>
      </c>
      <c r="F593" s="36" t="s">
        <v>19</v>
      </c>
      <c r="G593" s="72">
        <v>6.944444444444445E-4</v>
      </c>
      <c r="H593" s="63" t="s">
        <v>397</v>
      </c>
      <c r="R593" s="35"/>
    </row>
    <row r="594" ht="23.25" customHeight="1">
      <c r="C594" s="1"/>
      <c r="D594" s="123">
        <f t="shared" si="75"/>
        <v>0.9146990741</v>
      </c>
      <c r="E594" s="238" t="s">
        <v>36</v>
      </c>
      <c r="F594" s="71" t="s">
        <v>19</v>
      </c>
      <c r="G594" s="72">
        <v>1.1574074074074073E-4</v>
      </c>
      <c r="H594" s="63"/>
      <c r="R594" s="35" t="str">
        <f t="array" ref="R594">IFERROR(LOOKUP(10^6,1*MID(H594,MIN(FIND({0;1;2;3;4;5;6;7;8;9},H594&amp;"0123456789",FIND("Telp  :"," "&amp;H594&amp;" "))),{0;1;2;3;4;5;6;7;8;9})),"0")</f>
        <v>0</v>
      </c>
      <c r="S594" s="25" t="str">
        <f t="array" ref="S594">IFERROR(LOOKUP(10^6,1*MID(H594,MIN(FIND({0;1;2;3;4;5;6;7;8;9},H594&amp;"0123456789",FIND("WA  :"," "&amp;H594&amp;" "))),{0;1;2;3;4;5;6;7;8;9})),"0")</f>
        <v>0</v>
      </c>
      <c r="T594" s="25" t="str">
        <f t="array" ref="T594">IFERROR(LOOKUP(10^6,1*MID(H594,MIN(FIND({0;1;2;3;4;5;6;7;8;9},H594&amp;"0123456789",FIND("SMS  :"," "&amp;H594&amp;" "))),{0;1;2;3;4;5;6;7;8;9})),"0")</f>
        <v>0</v>
      </c>
      <c r="U594" s="25" t="str">
        <f t="array" ref="U594">IFERROR(LOOKUP(10^6,1*MID(H594,MIN(FIND({0;1;2;3;4;5;6;7;8;9},H594&amp;"0123456789",FIND("IG  :"," "&amp;H594&amp;" "))),{0;1;2;3;4;5;6;7;8;9})),"0")</f>
        <v>0</v>
      </c>
      <c r="V594" s="25" t="str">
        <f t="array" ref="V594">IFERROR(LOOKUP(10^6,1*MID(H594,MIN(FIND({0;1;2;3;4;5;6;7;8;9},H594&amp;"0123456789",FIND("Twitter  :"," "&amp;H594&amp;" "))),{0;1;2;3;4;5;6;7;8;9})),"0")</f>
        <v>0</v>
      </c>
      <c r="W594" s="25" t="str">
        <f t="array" ref="W594">IFERROR(LOOKUP(10^6,1*MID(H594,MIN(FIND({0;1;2;3;4;5;6;7;8;9},H594&amp;"0123456789",FIND("Youtube  :"," "&amp;H594&amp;" "))),{0;1;2;3;4;5;6;7;8;9})),"0")</f>
        <v>0</v>
      </c>
    </row>
    <row r="595" ht="58.5" customHeight="1">
      <c r="C595" s="1"/>
      <c r="D595" s="123">
        <f t="shared" si="75"/>
        <v>0.9148148148</v>
      </c>
      <c r="E595" s="118" t="s">
        <v>379</v>
      </c>
      <c r="F595" s="71" t="s">
        <v>19</v>
      </c>
      <c r="G595" s="72">
        <v>0.0020833333333333333</v>
      </c>
      <c r="H595" s="68" t="s">
        <v>398</v>
      </c>
      <c r="R595" s="35"/>
    </row>
    <row r="596" ht="45.75" customHeight="1">
      <c r="C596" s="1"/>
      <c r="D596" s="123">
        <f t="shared" si="75"/>
        <v>0.9168981481</v>
      </c>
      <c r="E596" s="70" t="s">
        <v>381</v>
      </c>
      <c r="F596" s="84" t="s">
        <v>46</v>
      </c>
      <c r="G596" s="72">
        <v>0.001388888888888889</v>
      </c>
      <c r="H596" s="34" t="s">
        <v>326</v>
      </c>
      <c r="R596" s="35"/>
    </row>
    <row r="597" ht="51.0" customHeight="1">
      <c r="C597" s="1"/>
      <c r="D597" s="123">
        <f t="shared" si="75"/>
        <v>0.918287037</v>
      </c>
      <c r="E597" s="238" t="s">
        <v>377</v>
      </c>
      <c r="F597" s="71" t="s">
        <v>19</v>
      </c>
      <c r="G597" s="72">
        <v>0.0020833333333333333</v>
      </c>
      <c r="H597" s="68" t="s">
        <v>399</v>
      </c>
      <c r="R597" s="35" t="str">
        <f t="array" ref="R597">IFERROR(LOOKUP(10^6,1*MID(H597,MIN(FIND({0;1;2;3;4;5;6;7;8;9},H597&amp;"0123456789",FIND("Telp  :"," "&amp;H597&amp;" "))),{0;1;2;3;4;5;6;7;8;9})),"0")</f>
        <v>0</v>
      </c>
      <c r="S597" s="25" t="str">
        <f t="array" ref="S597">IFERROR(LOOKUP(10^6,1*MID(H597,MIN(FIND({0;1;2;3;4;5;6;7;8;9},H597&amp;"0123456789",FIND("WA  :"," "&amp;H597&amp;" "))),{0;1;2;3;4;5;6;7;8;9})),"0")</f>
        <v>0</v>
      </c>
      <c r="T597" s="25" t="str">
        <f t="array" ref="T597">IFERROR(LOOKUP(10^6,1*MID(H597,MIN(FIND({0;1;2;3;4;5;6;7;8;9},H597&amp;"0123456789",FIND("SMS  :"," "&amp;H597&amp;" "))),{0;1;2;3;4;5;6;7;8;9})),"0")</f>
        <v>0</v>
      </c>
      <c r="U597" s="25" t="str">
        <f t="array" ref="U597">IFERROR(LOOKUP(10^6,1*MID(H597,MIN(FIND({0;1;2;3;4;5;6;7;8;9},H597&amp;"0123456789",FIND("IG  :"," "&amp;H597&amp;" "))),{0;1;2;3;4;5;6;7;8;9})),"0")</f>
        <v>0</v>
      </c>
      <c r="V597" s="25" t="str">
        <f t="array" ref="V597">IFERROR(LOOKUP(10^6,1*MID(H597,MIN(FIND({0;1;2;3;4;5;6;7;8;9},H597&amp;"0123456789",FIND("Twitter  :"," "&amp;H597&amp;" "))),{0;1;2;3;4;5;6;7;8;9})),"0")</f>
        <v>0</v>
      </c>
      <c r="W597" s="25" t="str">
        <f t="array" ref="W597">IFERROR(LOOKUP(10^6,1*MID(H597,MIN(FIND({0;1;2;3;4;5;6;7;8;9},H597&amp;"0123456789",FIND("Youtube  :"," "&amp;H597&amp;" "))),{0;1;2;3;4;5;6;7;8;9})),"0")</f>
        <v>0</v>
      </c>
    </row>
    <row r="598" ht="35.25" customHeight="1">
      <c r="C598" s="1"/>
      <c r="D598" s="123">
        <f t="shared" si="75"/>
        <v>0.9203703704</v>
      </c>
      <c r="E598" s="70" t="s">
        <v>174</v>
      </c>
      <c r="F598" s="84" t="s">
        <v>19</v>
      </c>
      <c r="G598" s="72">
        <v>6.944444444444445E-4</v>
      </c>
      <c r="H598" s="31" t="s">
        <v>400</v>
      </c>
      <c r="R598" s="35"/>
    </row>
    <row r="599" ht="27.0" customHeight="1">
      <c r="C599" s="1"/>
      <c r="D599" s="123">
        <f t="shared" si="75"/>
        <v>0.9210648148</v>
      </c>
      <c r="E599" s="70" t="s">
        <v>60</v>
      </c>
      <c r="F599" s="84" t="s">
        <v>19</v>
      </c>
      <c r="G599" s="72">
        <v>6.944444444444445E-4</v>
      </c>
      <c r="H599" s="31" t="s">
        <v>401</v>
      </c>
      <c r="R599" s="35"/>
    </row>
    <row r="600" ht="25.5" customHeight="1">
      <c r="C600" s="1"/>
      <c r="D600" s="123">
        <f t="shared" si="75"/>
        <v>0.9217592593</v>
      </c>
      <c r="E600" s="243" t="s">
        <v>36</v>
      </c>
      <c r="F600" s="71" t="s">
        <v>19</v>
      </c>
      <c r="G600" s="107">
        <v>1.1574074074074073E-4</v>
      </c>
      <c r="H600" s="63"/>
      <c r="R600" s="35"/>
    </row>
    <row r="601" ht="51.75" customHeight="1">
      <c r="C601" s="1"/>
      <c r="D601" s="123">
        <f t="shared" si="75"/>
        <v>0.921875</v>
      </c>
      <c r="E601" s="238" t="s">
        <v>379</v>
      </c>
      <c r="F601" s="71" t="s">
        <v>19</v>
      </c>
      <c r="G601" s="72">
        <v>0.0020833333333333333</v>
      </c>
      <c r="H601" s="68" t="s">
        <v>402</v>
      </c>
      <c r="R601" s="35"/>
    </row>
    <row r="602" ht="21.0" customHeight="1">
      <c r="C602" s="1"/>
      <c r="D602" s="123">
        <f t="shared" si="75"/>
        <v>0.9239583333</v>
      </c>
      <c r="E602" s="227" t="s">
        <v>348</v>
      </c>
      <c r="F602" s="130" t="s">
        <v>19</v>
      </c>
      <c r="G602" s="239">
        <v>1.1574074074074073E-4</v>
      </c>
      <c r="H602" s="50"/>
      <c r="R602" s="35"/>
    </row>
    <row r="603" ht="35.25" customHeight="1">
      <c r="C603" s="1"/>
      <c r="D603" s="123">
        <f t="shared" si="75"/>
        <v>0.9240740741</v>
      </c>
      <c r="E603" s="182" t="s">
        <v>403</v>
      </c>
      <c r="F603" s="71" t="s">
        <v>19</v>
      </c>
      <c r="G603" s="107">
        <v>6.944444444444445E-4</v>
      </c>
      <c r="H603" s="63"/>
      <c r="R603" s="35" t="str">
        <f t="shared" ref="R603:R605" si="112">IFERROR(LOOKUP(10^6,1*MID(H603,MIN(FIND({0;1;2;3;4;5;6;7;8;9},H603&amp;"0123456789",FIND("Telp  :"," "&amp;H603&amp;" "))),{0;1;2;3;4;5;6;7;8;9})),"0")</f>
        <v>0</v>
      </c>
      <c r="S603" s="25" t="str">
        <f t="shared" ref="S603:S605" si="113">IFERROR(LOOKUP(10^6,1*MID(H603,MIN(FIND({0;1;2;3;4;5;6;7;8;9},H603&amp;"0123456789",FIND("WA  :"," "&amp;H603&amp;" "))),{0;1;2;3;4;5;6;7;8;9})),"0")</f>
        <v>0</v>
      </c>
      <c r="T603" s="25" t="str">
        <f t="shared" ref="T603:T605" si="114">IFERROR(LOOKUP(10^6,1*MID(H603,MIN(FIND({0;1;2;3;4;5;6;7;8;9},H603&amp;"0123456789",FIND("SMS  :"," "&amp;H603&amp;" "))),{0;1;2;3;4;5;6;7;8;9})),"0")</f>
        <v>0</v>
      </c>
      <c r="U603" s="25" t="str">
        <f t="shared" ref="U603:U605" si="115">IFERROR(LOOKUP(10^6,1*MID(H603,MIN(FIND({0;1;2;3;4;5;6;7;8;9},H603&amp;"0123456789",FIND("IG  :"," "&amp;H603&amp;" "))),{0;1;2;3;4;5;6;7;8;9})),"0")</f>
        <v>0</v>
      </c>
      <c r="V603" s="25" t="str">
        <f t="shared" ref="V603:V605" si="116">IFERROR(LOOKUP(10^6,1*MID(H603,MIN(FIND({0;1;2;3;4;5;6;7;8;9},H603&amp;"0123456789",FIND("Twitter  :"," "&amp;H603&amp;" "))),{0;1;2;3;4;5;6;7;8;9})),"0")</f>
        <v>0</v>
      </c>
      <c r="W603" s="25" t="str">
        <f t="shared" ref="W603:W605" si="117">IFERROR(LOOKUP(10^6,1*MID(H603,MIN(FIND({0;1;2;3;4;5;6;7;8;9},H603&amp;"0123456789",FIND("Youtube  :"," "&amp;H603&amp;" "))),{0;1;2;3;4;5;6;7;8;9})),"0")</f>
        <v>0</v>
      </c>
    </row>
    <row r="604" ht="25.5" customHeight="1">
      <c r="C604" s="1"/>
      <c r="D604" s="123">
        <f t="shared" si="75"/>
        <v>0.9247685185</v>
      </c>
      <c r="E604" s="243" t="s">
        <v>36</v>
      </c>
      <c r="F604" s="71" t="s">
        <v>19</v>
      </c>
      <c r="G604" s="107">
        <v>1.1574074074074073E-4</v>
      </c>
      <c r="H604" s="63"/>
      <c r="R604" s="35" t="str">
        <f t="shared" si="112"/>
        <v>0</v>
      </c>
      <c r="S604" s="25" t="str">
        <f t="shared" si="113"/>
        <v>0</v>
      </c>
      <c r="T604" s="25" t="str">
        <f t="shared" si="114"/>
        <v>0</v>
      </c>
      <c r="U604" s="25" t="str">
        <f t="shared" si="115"/>
        <v>0</v>
      </c>
      <c r="V604" s="25" t="str">
        <f t="shared" si="116"/>
        <v>0</v>
      </c>
      <c r="W604" s="25" t="str">
        <f t="shared" si="117"/>
        <v>0</v>
      </c>
    </row>
    <row r="605" ht="51.0" customHeight="1">
      <c r="C605" s="1"/>
      <c r="D605" s="123">
        <f t="shared" si="75"/>
        <v>0.9248842593</v>
      </c>
      <c r="E605" s="238" t="s">
        <v>379</v>
      </c>
      <c r="F605" s="71" t="s">
        <v>19</v>
      </c>
      <c r="G605" s="72">
        <v>0.0020833333333333333</v>
      </c>
      <c r="H605" s="68" t="s">
        <v>404</v>
      </c>
      <c r="R605" s="35" t="str">
        <f t="shared" si="112"/>
        <v>0</v>
      </c>
      <c r="S605" s="25" t="str">
        <f t="shared" si="113"/>
        <v>0</v>
      </c>
      <c r="T605" s="25" t="str">
        <f t="shared" si="114"/>
        <v>0</v>
      </c>
      <c r="U605" s="25" t="str">
        <f t="shared" si="115"/>
        <v>0</v>
      </c>
      <c r="V605" s="25" t="str">
        <f t="shared" si="116"/>
        <v>0</v>
      </c>
      <c r="W605" s="25" t="str">
        <f t="shared" si="117"/>
        <v>0</v>
      </c>
    </row>
    <row r="606" ht="19.5" customHeight="1">
      <c r="C606" s="1"/>
      <c r="D606" s="123">
        <f t="shared" si="75"/>
        <v>0.9269675926</v>
      </c>
      <c r="E606" s="227" t="s">
        <v>348</v>
      </c>
      <c r="F606" s="130" t="s">
        <v>19</v>
      </c>
      <c r="G606" s="239">
        <v>1.1574074074074073E-4</v>
      </c>
      <c r="H606" s="50"/>
      <c r="R606" s="35"/>
    </row>
    <row r="607" ht="39.75" customHeight="1">
      <c r="C607" s="1"/>
      <c r="D607" s="123">
        <f t="shared" si="75"/>
        <v>0.9270833333</v>
      </c>
      <c r="E607" s="240" t="s">
        <v>204</v>
      </c>
      <c r="F607" s="241" t="s">
        <v>19</v>
      </c>
      <c r="G607" s="242">
        <v>0.0020833333333333333</v>
      </c>
      <c r="H607" s="69" t="s">
        <v>405</v>
      </c>
      <c r="R607" s="35"/>
    </row>
    <row r="608" ht="27.0" customHeight="1">
      <c r="C608" s="1"/>
      <c r="D608" s="123">
        <f t="shared" si="75"/>
        <v>0.9291666667</v>
      </c>
      <c r="E608" s="244" t="s">
        <v>36</v>
      </c>
      <c r="F608" s="71" t="s">
        <v>19</v>
      </c>
      <c r="G608" s="107">
        <v>1.1574074074074073E-4</v>
      </c>
      <c r="H608" s="31"/>
      <c r="R608" s="35" t="str">
        <f t="array" ref="R608">IFERROR(LOOKUP(10^6,1*MID(H608,MIN(FIND({0;1;2;3;4;5;6;7;8;9},H608&amp;"0123456789",FIND("Telp  :"," "&amp;H608&amp;" "))),{0;1;2;3;4;5;6;7;8;9})),"0")</f>
        <v>0</v>
      </c>
      <c r="S608" s="25" t="str">
        <f t="array" ref="S608">IFERROR(LOOKUP(10^6,1*MID(H608,MIN(FIND({0;1;2;3;4;5;6;7;8;9},H608&amp;"0123456789",FIND("WA  :"," "&amp;H608&amp;" "))),{0;1;2;3;4;5;6;7;8;9})),"0")</f>
        <v>0</v>
      </c>
      <c r="T608" s="25" t="str">
        <f t="array" ref="T608">IFERROR(LOOKUP(10^6,1*MID(H608,MIN(FIND({0;1;2;3;4;5;6;7;8;9},H608&amp;"0123456789",FIND("SMS  :"," "&amp;H608&amp;" "))),{0;1;2;3;4;5;6;7;8;9})),"0")</f>
        <v>0</v>
      </c>
      <c r="U608" s="25" t="str">
        <f t="array" ref="U608">IFERROR(LOOKUP(10^6,1*MID(H608,MIN(FIND({0;1;2;3;4;5;6;7;8;9},H608&amp;"0123456789",FIND("IG  :"," "&amp;H608&amp;" "))),{0;1;2;3;4;5;6;7;8;9})),"0")</f>
        <v>0</v>
      </c>
      <c r="V608" s="25" t="str">
        <f t="array" ref="V608">IFERROR(LOOKUP(10^6,1*MID(H608,MIN(FIND({0;1;2;3;4;5;6;7;8;9},H608&amp;"0123456789",FIND("Twitter  :"," "&amp;H608&amp;" "))),{0;1;2;3;4;5;6;7;8;9})),"0")</f>
        <v>0</v>
      </c>
      <c r="W608" s="25" t="str">
        <f t="array" ref="W608">IFERROR(LOOKUP(10^6,1*MID(H608,MIN(FIND({0;1;2;3;4;5;6;7;8;9},H608&amp;"0123456789",FIND("Youtube  :"," "&amp;H608&amp;" "))),{0;1;2;3;4;5;6;7;8;9})),"0")</f>
        <v>0</v>
      </c>
    </row>
    <row r="609" ht="60.0" customHeight="1">
      <c r="C609" s="1"/>
      <c r="D609" s="123">
        <f t="shared" si="75"/>
        <v>0.9292824074</v>
      </c>
      <c r="E609" s="70" t="s">
        <v>377</v>
      </c>
      <c r="F609" s="71" t="s">
        <v>19</v>
      </c>
      <c r="G609" s="72">
        <v>0.0020833333333333333</v>
      </c>
      <c r="H609" s="74" t="s">
        <v>406</v>
      </c>
      <c r="R609" s="35"/>
    </row>
    <row r="610" ht="48.0" customHeight="1">
      <c r="C610" s="1"/>
      <c r="D610" s="123">
        <f t="shared" si="75"/>
        <v>0.9313657407</v>
      </c>
      <c r="E610" s="70" t="s">
        <v>407</v>
      </c>
      <c r="F610" s="84" t="s">
        <v>22</v>
      </c>
      <c r="G610" s="72">
        <v>0.0010416666666666667</v>
      </c>
      <c r="H610" s="45" t="s">
        <v>326</v>
      </c>
      <c r="R610" s="35"/>
    </row>
    <row r="611" ht="60.0" customHeight="1">
      <c r="C611" s="1"/>
      <c r="D611" s="123">
        <f t="shared" si="75"/>
        <v>0.9324074074</v>
      </c>
      <c r="E611" s="70" t="s">
        <v>377</v>
      </c>
      <c r="F611" s="84" t="s">
        <v>19</v>
      </c>
      <c r="G611" s="72">
        <v>0.0020833333333333333</v>
      </c>
      <c r="H611" s="68" t="s">
        <v>408</v>
      </c>
      <c r="R611" s="35"/>
    </row>
    <row r="612" ht="34.5" customHeight="1">
      <c r="C612" s="1"/>
      <c r="D612" s="123">
        <f t="shared" si="75"/>
        <v>0.9344907407</v>
      </c>
      <c r="E612" s="237" t="s">
        <v>58</v>
      </c>
      <c r="F612" s="81" t="s">
        <v>19</v>
      </c>
      <c r="G612" s="82">
        <v>6.944444444444445E-4</v>
      </c>
      <c r="H612" s="63" t="s">
        <v>409</v>
      </c>
      <c r="R612" s="35"/>
    </row>
    <row r="613" ht="24.75" customHeight="1">
      <c r="C613" s="1"/>
      <c r="D613" s="123">
        <f t="shared" si="75"/>
        <v>0.9351851852</v>
      </c>
      <c r="E613" s="227" t="s">
        <v>348</v>
      </c>
      <c r="F613" s="130" t="s">
        <v>19</v>
      </c>
      <c r="G613" s="239">
        <v>1.1574074074074073E-4</v>
      </c>
      <c r="H613" s="50"/>
      <c r="R613" s="35"/>
    </row>
    <row r="614" ht="60.75" customHeight="1">
      <c r="C614" s="1"/>
      <c r="D614" s="123">
        <f t="shared" si="75"/>
        <v>0.9353009259</v>
      </c>
      <c r="E614" s="70" t="s">
        <v>377</v>
      </c>
      <c r="F614" s="84" t="s">
        <v>19</v>
      </c>
      <c r="G614" s="72">
        <v>0.0020833333333333333</v>
      </c>
      <c r="H614" s="68" t="s">
        <v>410</v>
      </c>
      <c r="R614" s="35"/>
    </row>
    <row r="615" ht="15.75" customHeight="1">
      <c r="C615" s="1"/>
      <c r="D615" s="123">
        <f t="shared" si="75"/>
        <v>0.9373842593</v>
      </c>
      <c r="E615" s="129" t="s">
        <v>211</v>
      </c>
      <c r="F615" s="130" t="s">
        <v>19</v>
      </c>
      <c r="G615" s="52">
        <v>1.1574074074074073E-4</v>
      </c>
      <c r="H615" s="53"/>
      <c r="R615" s="35"/>
    </row>
    <row r="616" ht="76.5" customHeight="1">
      <c r="C616" s="1"/>
      <c r="D616" s="123">
        <f t="shared" si="75"/>
        <v>0.9375</v>
      </c>
      <c r="E616" s="245" t="s">
        <v>411</v>
      </c>
      <c r="F616" s="167" t="s">
        <v>19</v>
      </c>
      <c r="G616" s="56">
        <v>0.001388888888888889</v>
      </c>
      <c r="H616" s="168"/>
      <c r="R616" s="35"/>
    </row>
    <row r="617" ht="27.0" customHeight="1">
      <c r="C617" s="1"/>
      <c r="D617" s="123">
        <f t="shared" si="75"/>
        <v>0.9388888889</v>
      </c>
      <c r="E617" s="238" t="s">
        <v>36</v>
      </c>
      <c r="F617" s="71" t="s">
        <v>19</v>
      </c>
      <c r="G617" s="72">
        <v>1.1574074074074073E-4</v>
      </c>
      <c r="H617" s="63"/>
      <c r="R617" s="35"/>
    </row>
    <row r="618" ht="56.25" customHeight="1">
      <c r="C618" s="1"/>
      <c r="D618" s="123">
        <f t="shared" si="75"/>
        <v>0.9390046296</v>
      </c>
      <c r="E618" s="70" t="s">
        <v>377</v>
      </c>
      <c r="F618" s="71" t="s">
        <v>19</v>
      </c>
      <c r="G618" s="72">
        <v>0.0020833333333333333</v>
      </c>
      <c r="H618" s="74" t="s">
        <v>412</v>
      </c>
      <c r="R618" s="35"/>
    </row>
    <row r="619" ht="45.0" customHeight="1">
      <c r="C619" s="1"/>
      <c r="D619" s="123">
        <f t="shared" si="75"/>
        <v>0.941087963</v>
      </c>
      <c r="E619" s="70" t="s">
        <v>407</v>
      </c>
      <c r="F619" s="84" t="s">
        <v>22</v>
      </c>
      <c r="G619" s="72">
        <v>0.001736111111111111</v>
      </c>
      <c r="H619" s="31" t="s">
        <v>326</v>
      </c>
      <c r="R619" s="35"/>
    </row>
    <row r="620" ht="59.25" customHeight="1">
      <c r="C620" s="1"/>
      <c r="D620" s="123">
        <f t="shared" si="75"/>
        <v>0.9428240741</v>
      </c>
      <c r="E620" s="70" t="s">
        <v>377</v>
      </c>
      <c r="F620" s="71" t="s">
        <v>19</v>
      </c>
      <c r="G620" s="72">
        <v>0.0020833333333333333</v>
      </c>
      <c r="H620" s="74" t="s">
        <v>413</v>
      </c>
      <c r="R620" s="35"/>
    </row>
    <row r="621" ht="34.5" customHeight="1">
      <c r="C621" s="1"/>
      <c r="D621" s="123">
        <f t="shared" si="75"/>
        <v>0.9449074074</v>
      </c>
      <c r="E621" s="70" t="s">
        <v>174</v>
      </c>
      <c r="F621" s="84" t="s">
        <v>19</v>
      </c>
      <c r="G621" s="72">
        <v>6.944444444444445E-4</v>
      </c>
      <c r="H621" s="31" t="s">
        <v>414</v>
      </c>
      <c r="R621" s="35"/>
    </row>
    <row r="622" ht="18.0" customHeight="1">
      <c r="C622" s="1"/>
      <c r="D622" s="123">
        <f t="shared" si="75"/>
        <v>0.9456018519</v>
      </c>
      <c r="E622" s="243" t="s">
        <v>36</v>
      </c>
      <c r="F622" s="71" t="s">
        <v>19</v>
      </c>
      <c r="G622" s="107">
        <v>1.1574074074074073E-4</v>
      </c>
      <c r="H622" s="63"/>
      <c r="R622" s="35"/>
    </row>
    <row r="623" ht="62.25" customHeight="1">
      <c r="C623" s="1"/>
      <c r="D623" s="123">
        <f t="shared" si="75"/>
        <v>0.9457175926</v>
      </c>
      <c r="E623" s="70" t="s">
        <v>377</v>
      </c>
      <c r="F623" s="71" t="s">
        <v>19</v>
      </c>
      <c r="G623" s="72">
        <v>0.0020833333333333333</v>
      </c>
      <c r="H623" s="74" t="s">
        <v>415</v>
      </c>
      <c r="R623" s="35"/>
    </row>
    <row r="624" ht="18.75" customHeight="1">
      <c r="C624" s="1"/>
      <c r="D624" s="123">
        <f t="shared" si="75"/>
        <v>0.9478009259</v>
      </c>
      <c r="E624" s="227" t="s">
        <v>348</v>
      </c>
      <c r="F624" s="130" t="s">
        <v>19</v>
      </c>
      <c r="G624" s="239">
        <v>1.1574074074074073E-4</v>
      </c>
      <c r="H624" s="50"/>
      <c r="R624" s="35"/>
    </row>
    <row r="625" ht="39.0" customHeight="1">
      <c r="C625" s="1"/>
      <c r="D625" s="123">
        <f t="shared" si="75"/>
        <v>0.9479166667</v>
      </c>
      <c r="E625" s="240" t="s">
        <v>204</v>
      </c>
      <c r="F625" s="162" t="s">
        <v>19</v>
      </c>
      <c r="G625" s="163">
        <v>0.0020833333333333333</v>
      </c>
      <c r="H625" s="164" t="s">
        <v>172</v>
      </c>
      <c r="R625" s="35"/>
    </row>
    <row r="626" ht="22.5" customHeight="1">
      <c r="C626" s="1"/>
      <c r="D626" s="123">
        <f t="shared" si="75"/>
        <v>0.95</v>
      </c>
      <c r="E626" s="238" t="s">
        <v>36</v>
      </c>
      <c r="F626" s="71" t="s">
        <v>19</v>
      </c>
      <c r="G626" s="72">
        <v>1.1574074074074073E-4</v>
      </c>
      <c r="H626" s="31"/>
      <c r="R626" s="35"/>
    </row>
    <row r="627" ht="56.25" customHeight="1">
      <c r="C627" s="1"/>
      <c r="D627" s="123">
        <f t="shared" si="75"/>
        <v>0.9501157407</v>
      </c>
      <c r="E627" s="70" t="s">
        <v>377</v>
      </c>
      <c r="F627" s="71" t="s">
        <v>19</v>
      </c>
      <c r="G627" s="72">
        <v>0.0020833333333333333</v>
      </c>
      <c r="H627" s="74" t="s">
        <v>416</v>
      </c>
      <c r="R627" s="35"/>
    </row>
    <row r="628" ht="48.75" customHeight="1">
      <c r="C628" s="1"/>
      <c r="D628" s="123">
        <f t="shared" si="75"/>
        <v>0.9521990741</v>
      </c>
      <c r="E628" s="70" t="s">
        <v>407</v>
      </c>
      <c r="F628" s="71" t="s">
        <v>46</v>
      </c>
      <c r="G628" s="72">
        <v>0.0012731481481481483</v>
      </c>
      <c r="H628" s="63" t="s">
        <v>417</v>
      </c>
      <c r="R628" s="35"/>
    </row>
    <row r="629" ht="57.75" customHeight="1">
      <c r="C629" s="1"/>
      <c r="D629" s="123">
        <f t="shared" si="75"/>
        <v>0.9534722222</v>
      </c>
      <c r="E629" s="70" t="s">
        <v>377</v>
      </c>
      <c r="F629" s="71" t="s">
        <v>19</v>
      </c>
      <c r="G629" s="72">
        <v>0.0020833333333333333</v>
      </c>
      <c r="H629" s="74" t="s">
        <v>418</v>
      </c>
      <c r="R629" s="35"/>
    </row>
    <row r="630" ht="25.5" customHeight="1">
      <c r="C630" s="1"/>
      <c r="D630" s="123">
        <f t="shared" si="75"/>
        <v>0.9555555556</v>
      </c>
      <c r="E630" s="243" t="s">
        <v>36</v>
      </c>
      <c r="F630" s="71" t="s">
        <v>19</v>
      </c>
      <c r="G630" s="107">
        <v>1.1574074074074073E-4</v>
      </c>
      <c r="H630" s="63"/>
      <c r="R630" s="35"/>
    </row>
    <row r="631" ht="57.0" customHeight="1">
      <c r="C631" s="1"/>
      <c r="D631" s="123">
        <f t="shared" si="75"/>
        <v>0.9556712963</v>
      </c>
      <c r="E631" s="70" t="s">
        <v>377</v>
      </c>
      <c r="F631" s="71" t="s">
        <v>19</v>
      </c>
      <c r="G631" s="72">
        <v>0.0020833333333333333</v>
      </c>
      <c r="H631" s="74" t="s">
        <v>419</v>
      </c>
      <c r="R631" s="35"/>
    </row>
    <row r="632" ht="24.0" customHeight="1">
      <c r="C632" s="1"/>
      <c r="D632" s="123">
        <f t="shared" si="75"/>
        <v>0.9577546296</v>
      </c>
      <c r="E632" s="238" t="s">
        <v>36</v>
      </c>
      <c r="F632" s="71" t="s">
        <v>19</v>
      </c>
      <c r="G632" s="72">
        <v>1.1574074074074073E-4</v>
      </c>
      <c r="H632" s="63"/>
      <c r="R632" s="35"/>
    </row>
    <row r="633" ht="30.0" customHeight="1">
      <c r="C633" s="1"/>
      <c r="D633" s="123">
        <f t="shared" si="75"/>
        <v>0.9578703704</v>
      </c>
      <c r="E633" s="238" t="s">
        <v>30</v>
      </c>
      <c r="F633" s="71" t="s">
        <v>19</v>
      </c>
      <c r="G633" s="72">
        <v>3.4722222222222224E-4</v>
      </c>
      <c r="H633" s="63" t="s">
        <v>373</v>
      </c>
      <c r="R633" s="35"/>
    </row>
    <row r="634" ht="24.0" customHeight="1">
      <c r="C634" s="1"/>
      <c r="D634" s="123">
        <f t="shared" si="75"/>
        <v>0.9582175926</v>
      </c>
      <c r="E634" s="227" t="s">
        <v>348</v>
      </c>
      <c r="F634" s="130" t="s">
        <v>19</v>
      </c>
      <c r="G634" s="239">
        <v>1.1574074074074073E-4</v>
      </c>
      <c r="H634" s="50"/>
      <c r="R634" s="35"/>
    </row>
    <row r="635" ht="54.0" customHeight="1">
      <c r="C635" s="1"/>
      <c r="D635" s="123">
        <f t="shared" si="75"/>
        <v>0.9583333333</v>
      </c>
      <c r="E635" s="31" t="s">
        <v>420</v>
      </c>
      <c r="F635" s="71" t="s">
        <v>19</v>
      </c>
      <c r="G635" s="72">
        <v>0.0020833333333333333</v>
      </c>
      <c r="H635" s="45" t="s">
        <v>352</v>
      </c>
      <c r="R635" s="35"/>
    </row>
    <row r="636" ht="45.75" customHeight="1">
      <c r="C636" s="1"/>
      <c r="D636" s="123">
        <f t="shared" si="75"/>
        <v>0.9604166667</v>
      </c>
      <c r="E636" s="70" t="s">
        <v>421</v>
      </c>
      <c r="F636" s="71" t="s">
        <v>143</v>
      </c>
      <c r="G636" s="72">
        <v>0.0011226851851851851</v>
      </c>
      <c r="H636" s="63" t="s">
        <v>156</v>
      </c>
      <c r="R636" s="35"/>
    </row>
    <row r="637" ht="48.75" customHeight="1">
      <c r="C637" s="1"/>
      <c r="D637" s="123">
        <f t="shared" si="75"/>
        <v>0.9615393519</v>
      </c>
      <c r="E637" s="31" t="s">
        <v>420</v>
      </c>
      <c r="F637" s="71" t="s">
        <v>19</v>
      </c>
      <c r="G637" s="72">
        <v>0.0020833333333333333</v>
      </c>
      <c r="H637" s="74" t="s">
        <v>422</v>
      </c>
      <c r="R637" s="35"/>
    </row>
    <row r="638" ht="31.5" customHeight="1">
      <c r="C638" s="1"/>
      <c r="D638" s="123">
        <f t="shared" si="75"/>
        <v>0.9636226852</v>
      </c>
      <c r="E638" s="70" t="s">
        <v>60</v>
      </c>
      <c r="F638" s="84" t="s">
        <v>19</v>
      </c>
      <c r="G638" s="72">
        <v>6.944444444444445E-4</v>
      </c>
      <c r="H638" s="31" t="s">
        <v>423</v>
      </c>
      <c r="R638" s="35"/>
    </row>
    <row r="639" ht="24.0" customHeight="1">
      <c r="C639" s="1"/>
      <c r="D639" s="123">
        <f t="shared" si="75"/>
        <v>0.9643171296</v>
      </c>
      <c r="E639" s="246" t="s">
        <v>36</v>
      </c>
      <c r="F639" s="71" t="s">
        <v>19</v>
      </c>
      <c r="G639" s="72">
        <v>1.1574074074074073E-4</v>
      </c>
      <c r="H639" s="63"/>
      <c r="R639" s="35"/>
    </row>
    <row r="640" ht="57.75" customHeight="1">
      <c r="C640" s="1"/>
      <c r="D640" s="123">
        <f t="shared" si="75"/>
        <v>0.9644328704</v>
      </c>
      <c r="E640" s="31" t="s">
        <v>420</v>
      </c>
      <c r="F640" s="71" t="s">
        <v>19</v>
      </c>
      <c r="G640" s="72">
        <v>0.0020833333333333333</v>
      </c>
      <c r="H640" s="68" t="s">
        <v>424</v>
      </c>
      <c r="R640" s="35"/>
    </row>
    <row r="641" ht="23.25" customHeight="1">
      <c r="C641" s="1"/>
      <c r="D641" s="123">
        <f t="shared" si="75"/>
        <v>0.9665162037</v>
      </c>
      <c r="E641" s="227" t="s">
        <v>348</v>
      </c>
      <c r="F641" s="130" t="s">
        <v>19</v>
      </c>
      <c r="G641" s="239">
        <v>1.1574074074074073E-4</v>
      </c>
      <c r="H641" s="50"/>
      <c r="R641" s="35"/>
    </row>
    <row r="642" ht="57.75" customHeight="1">
      <c r="C642" s="1"/>
      <c r="D642" s="123">
        <f t="shared" si="75"/>
        <v>0.9666319444</v>
      </c>
      <c r="E642" s="247" t="s">
        <v>425</v>
      </c>
      <c r="F642" s="71" t="s">
        <v>19</v>
      </c>
      <c r="G642" s="72">
        <v>0.020833333333333332</v>
      </c>
      <c r="H642" s="80" t="s">
        <v>426</v>
      </c>
      <c r="R642" s="35"/>
    </row>
    <row r="643" ht="20.25" customHeight="1">
      <c r="C643" s="1"/>
      <c r="D643" s="123">
        <f t="shared" si="75"/>
        <v>0.9874652778</v>
      </c>
      <c r="E643" s="238" t="s">
        <v>36</v>
      </c>
      <c r="F643" s="71" t="s">
        <v>19</v>
      </c>
      <c r="G643" s="72">
        <v>1.1574074074074073E-4</v>
      </c>
      <c r="H643" s="31"/>
      <c r="R643" s="35" t="str">
        <f t="array" ref="R643">IFERROR(LOOKUP(10^6,1*MID(H643,MIN(FIND({0;1;2;3;4;5;6;7;8;9},H643&amp;"0123456789",FIND("Telp  :"," "&amp;H643&amp;" "))),{0;1;2;3;4;5;6;7;8;9})),"0")</f>
        <v>0</v>
      </c>
      <c r="S643" s="25" t="str">
        <f t="array" ref="S643">IFERROR(LOOKUP(10^6,1*MID(H643,MIN(FIND({0;1;2;3;4;5;6;7;8;9},H643&amp;"0123456789",FIND("WA  :"," "&amp;H643&amp;" "))),{0;1;2;3;4;5;6;7;8;9})),"0")</f>
        <v>0</v>
      </c>
      <c r="T643" s="25" t="str">
        <f t="array" ref="T643">IFERROR(LOOKUP(10^6,1*MID(H643,MIN(FIND({0;1;2;3;4;5;6;7;8;9},H643&amp;"0123456789",FIND("SMS  :"," "&amp;H643&amp;" "))),{0;1;2;3;4;5;6;7;8;9})),"0")</f>
        <v>0</v>
      </c>
      <c r="U643" s="25" t="str">
        <f t="array" ref="U643">IFERROR(LOOKUP(10^6,1*MID(H643,MIN(FIND({0;1;2;3;4;5;6;7;8;9},H643&amp;"0123456789",FIND("IG  :"," "&amp;H643&amp;" "))),{0;1;2;3;4;5;6;7;8;9})),"0")</f>
        <v>0</v>
      </c>
      <c r="V643" s="25" t="str">
        <f t="array" ref="V643">IFERROR(LOOKUP(10^6,1*MID(H643,MIN(FIND({0;1;2;3;4;5;6;7;8;9},H643&amp;"0123456789",FIND("Twitter  :"," "&amp;H643&amp;" "))),{0;1;2;3;4;5;6;7;8;9})),"0")</f>
        <v>0</v>
      </c>
      <c r="W643" s="25" t="str">
        <f t="array" ref="W643">IFERROR(LOOKUP(10^6,1*MID(H643,MIN(FIND({0;1;2;3;4;5;6;7;8;9},H643&amp;"0123456789",FIND("Youtube  :"," "&amp;H643&amp;" "))),{0;1;2;3;4;5;6;7;8;9})),"0")</f>
        <v>0</v>
      </c>
    </row>
    <row r="644" ht="57.75" customHeight="1">
      <c r="C644" s="1"/>
      <c r="D644" s="123">
        <f t="shared" si="75"/>
        <v>0.9875810185</v>
      </c>
      <c r="E644" s="31" t="s">
        <v>427</v>
      </c>
      <c r="F644" s="71" t="s">
        <v>19</v>
      </c>
      <c r="G644" s="72">
        <v>0.0020833333333333333</v>
      </c>
      <c r="H644" s="68" t="s">
        <v>428</v>
      </c>
      <c r="R644" s="35"/>
    </row>
    <row r="645" ht="57.0" customHeight="1">
      <c r="C645" s="1"/>
      <c r="D645" s="123">
        <f t="shared" si="75"/>
        <v>0.9896643519</v>
      </c>
      <c r="E645" s="70" t="s">
        <v>421</v>
      </c>
      <c r="F645" s="71" t="s">
        <v>143</v>
      </c>
      <c r="G645" s="72">
        <v>6.944444444444445E-4</v>
      </c>
      <c r="H645" s="63" t="s">
        <v>429</v>
      </c>
      <c r="R645" s="35" t="str">
        <f t="array" ref="R645">IFERROR(LOOKUP(10^6,1*MID(H645,MIN(FIND({0;1;2;3;4;5;6;7;8;9},H645&amp;"0123456789",FIND("Telp  :"," "&amp;H645&amp;" "))),{0;1;2;3;4;5;6;7;8;9})),"0")</f>
        <v>0</v>
      </c>
      <c r="S645" s="25" t="str">
        <f t="array" ref="S645">IFERROR(LOOKUP(10^6,1*MID(H645,MIN(FIND({0;1;2;3;4;5;6;7;8;9},H645&amp;"0123456789",FIND("WA  :"," "&amp;H645&amp;" "))),{0;1;2;3;4;5;6;7;8;9})),"0")</f>
        <v>0</v>
      </c>
      <c r="T645" s="25" t="str">
        <f t="array" ref="T645">IFERROR(LOOKUP(10^6,1*MID(H645,MIN(FIND({0;1;2;3;4;5;6;7;8;9},H645&amp;"0123456789",FIND("SMS  :"," "&amp;H645&amp;" "))),{0;1;2;3;4;5;6;7;8;9})),"0")</f>
        <v>0</v>
      </c>
      <c r="U645" s="25" t="str">
        <f t="array" ref="U645">IFERROR(LOOKUP(10^6,1*MID(H645,MIN(FIND({0;1;2;3;4;5;6;7;8;9},H645&amp;"0123456789",FIND("IG  :"," "&amp;H645&amp;" "))),{0;1;2;3;4;5;6;7;8;9})),"0")</f>
        <v>0</v>
      </c>
      <c r="V645" s="25" t="str">
        <f t="array" ref="V645">IFERROR(LOOKUP(10^6,1*MID(H645,MIN(FIND({0;1;2;3;4;5;6;7;8;9},H645&amp;"0123456789",FIND("Twitter  :"," "&amp;H645&amp;" "))),{0;1;2;3;4;5;6;7;8;9})),"0")</f>
        <v>0</v>
      </c>
      <c r="W645" s="25" t="str">
        <f t="array" ref="W645">IFERROR(LOOKUP(10^6,1*MID(H645,MIN(FIND({0;1;2;3;4;5;6;7;8;9},H645&amp;"0123456789",FIND("Youtube  :"," "&amp;H645&amp;" "))),{0;1;2;3;4;5;6;7;8;9})),"0")</f>
        <v>0</v>
      </c>
    </row>
    <row r="646" ht="54.0" customHeight="1">
      <c r="C646" s="1"/>
      <c r="D646" s="123">
        <f t="shared" si="75"/>
        <v>0.9903587963</v>
      </c>
      <c r="E646" s="31" t="s">
        <v>427</v>
      </c>
      <c r="F646" s="71" t="s">
        <v>19</v>
      </c>
      <c r="G646" s="72">
        <v>0.0020833333333333333</v>
      </c>
      <c r="H646" s="68" t="s">
        <v>430</v>
      </c>
      <c r="R646" s="35"/>
    </row>
    <row r="647" ht="60.75" customHeight="1">
      <c r="C647" s="1"/>
      <c r="D647" s="123">
        <f t="shared" si="75"/>
        <v>0.9924421296</v>
      </c>
      <c r="E647" s="248" t="s">
        <v>431</v>
      </c>
      <c r="F647" s="234" t="s">
        <v>19</v>
      </c>
      <c r="G647" s="72">
        <v>0.004085648148148148</v>
      </c>
      <c r="H647" s="31"/>
      <c r="R647" s="35"/>
    </row>
    <row r="648" ht="51.0" customHeight="1">
      <c r="C648" s="1"/>
      <c r="D648" s="123">
        <f t="shared" si="75"/>
        <v>0.9965277778</v>
      </c>
      <c r="E648" s="70" t="s">
        <v>432</v>
      </c>
      <c r="F648" s="234" t="s">
        <v>19</v>
      </c>
      <c r="G648" s="72">
        <v>0.003472222222222222</v>
      </c>
      <c r="H648" s="31" t="s">
        <v>433</v>
      </c>
      <c r="R648" s="35" t="str">
        <f t="array" ref="R648">IFERROR(LOOKUP(10^6,1*MID(H648,MIN(FIND({0;1;2;3;4;5;6;7;8;9},H648&amp;"0123456789",FIND("Telp  :"," "&amp;H648&amp;" "))),{0;1;2;3;4;5;6;7;8;9})),"0")</f>
        <v>0</v>
      </c>
      <c r="S648" s="25" t="str">
        <f t="array" ref="S648">IFERROR(LOOKUP(10^6,1*MID(H648,MIN(FIND({0;1;2;3;4;5;6;7;8;9},H648&amp;"0123456789",FIND("WA  :"," "&amp;H648&amp;" "))),{0;1;2;3;4;5;6;7;8;9})),"0")</f>
        <v>0</v>
      </c>
      <c r="T648" s="25" t="str">
        <f t="array" ref="T648">IFERROR(LOOKUP(10^6,1*MID(H648,MIN(FIND({0;1;2;3;4;5;6;7;8;9},H648&amp;"0123456789",FIND("SMS  :"," "&amp;H648&amp;" "))),{0;1;2;3;4;5;6;7;8;9})),"0")</f>
        <v>0</v>
      </c>
      <c r="U648" s="25" t="str">
        <f t="array" ref="U648">IFERROR(LOOKUP(10^6,1*MID(H648,MIN(FIND({0;1;2;3;4;5;6;7;8;9},H648&amp;"0123456789",FIND("IG  :"," "&amp;H648&amp;" "))),{0;1;2;3;4;5;6;7;8;9})),"0")</f>
        <v>0</v>
      </c>
      <c r="V648" s="25" t="str">
        <f t="array" ref="V648">IFERROR(LOOKUP(10^6,1*MID(H648,MIN(FIND({0;1;2;3;4;5;6;7;8;9},H648&amp;"0123456789",FIND("Twitter  :"," "&amp;H648&amp;" "))),{0;1;2;3;4;5;6;7;8;9})),"0")</f>
        <v>0</v>
      </c>
      <c r="W648" s="25" t="str">
        <f t="array" ref="W648">IFERROR(LOOKUP(10^6,1*MID(H648,MIN(FIND({0;1;2;3;4;5;6;7;8;9},H648&amp;"0123456789",FIND("Youtube  :"," "&amp;H648&amp;" "))),{0;1;2;3;4;5;6;7;8;9})),"0")</f>
        <v>0</v>
      </c>
    </row>
    <row r="649" ht="46.5" customHeight="1">
      <c r="C649" s="1"/>
      <c r="D649" s="183"/>
      <c r="E649" s="111"/>
      <c r="F649" s="249"/>
      <c r="G649" s="250"/>
      <c r="H649" s="111"/>
      <c r="K649" s="251"/>
      <c r="R649" s="35"/>
    </row>
    <row r="650" ht="59.25" customHeight="1">
      <c r="C650" s="1"/>
      <c r="D650" s="114" t="s">
        <v>434</v>
      </c>
      <c r="E650" s="115"/>
      <c r="F650" s="115"/>
      <c r="G650" s="116" t="s">
        <v>117</v>
      </c>
      <c r="H650" s="115"/>
      <c r="R650" s="35" t="str">
        <f t="shared" ref="R650:R1104" si="118">IFERROR(LOOKUP(10^6,1*MID(H650,MIN(FIND({0;1;2;3;4;5;6;7;8;9},H650&amp;"0123456789",FIND("Telp  :"," "&amp;H650&amp;" "))),{0;1;2;3;4;5;6;7;8;9})),"0")</f>
        <v>0</v>
      </c>
      <c r="S650" s="25" t="str">
        <f t="shared" ref="S650:S1104" si="119">IFERROR(LOOKUP(10^6,1*MID(H650,MIN(FIND({0;1;2;3;4;5;6;7;8;9},H650&amp;"0123456789",FIND("WA  :"," "&amp;H650&amp;" "))),{0;1;2;3;4;5;6;7;8;9})),"0")</f>
        <v>0</v>
      </c>
      <c r="T650" s="25" t="str">
        <f t="shared" ref="T650:T1104" si="120">IFERROR(LOOKUP(10^6,1*MID(H650,MIN(FIND({0;1;2;3;4;5;6;7;8;9},H650&amp;"0123456789",FIND("SMS  :"," "&amp;H650&amp;" "))),{0;1;2;3;4;5;6;7;8;9})),"0")</f>
        <v>0</v>
      </c>
      <c r="U650" s="25" t="str">
        <f t="shared" ref="U650:U1104" si="121">IFERROR(LOOKUP(10^6,1*MID(H650,MIN(FIND({0;1;2;3;4;5;6;7;8;9},H650&amp;"0123456789",FIND("IG  :"," "&amp;H650&amp;" "))),{0;1;2;3;4;5;6;7;8;9})),"0")</f>
        <v>0</v>
      </c>
      <c r="V650" s="25" t="str">
        <f t="shared" ref="V650:V1104" si="122">IFERROR(LOOKUP(10^6,1*MID(H650,MIN(FIND({0;1;2;3;4;5;6;7;8;9},H650&amp;"0123456789",FIND("Twitter  :"," "&amp;H650&amp;" "))),{0;1;2;3;4;5;6;7;8;9})),"0")</f>
        <v>0</v>
      </c>
      <c r="W650" s="25" t="str">
        <f t="shared" ref="W650:W1104" si="123">IFERROR(LOOKUP(10^6,1*MID(H650,MIN(FIND({0;1;2;3;4;5;6;7;8;9},H650&amp;"0123456789",FIND("Youtube  :"," "&amp;H650&amp;" "))),{0;1;2;3;4;5;6;7;8;9})),"0")</f>
        <v>0</v>
      </c>
    </row>
    <row r="651" ht="26.25" customHeight="1">
      <c r="C651" s="1"/>
      <c r="D651" s="114" t="s">
        <v>118</v>
      </c>
      <c r="E651" s="115" t="s">
        <v>435</v>
      </c>
      <c r="F651" s="115"/>
      <c r="G651" s="116"/>
      <c r="H651" s="115"/>
      <c r="R651" s="35" t="str">
        <f t="shared" si="118"/>
        <v>0</v>
      </c>
      <c r="S651" s="25" t="str">
        <f t="shared" si="119"/>
        <v>0</v>
      </c>
      <c r="T651" s="25" t="str">
        <f t="shared" si="120"/>
        <v>0</v>
      </c>
      <c r="U651" s="25" t="str">
        <f t="shared" si="121"/>
        <v>0</v>
      </c>
      <c r="V651" s="25" t="str">
        <f t="shared" si="122"/>
        <v>0</v>
      </c>
      <c r="W651" s="25" t="str">
        <f t="shared" si="123"/>
        <v>0</v>
      </c>
    </row>
    <row r="652" ht="15.75" customHeight="1">
      <c r="C652" s="1"/>
      <c r="D652" s="114" t="s">
        <v>24</v>
      </c>
      <c r="E652" s="188" t="s">
        <v>436</v>
      </c>
      <c r="F652" s="115"/>
      <c r="G652" s="116"/>
      <c r="H652" s="115"/>
      <c r="R652" s="35" t="str">
        <f t="shared" si="118"/>
        <v>0</v>
      </c>
      <c r="S652" s="25" t="str">
        <f t="shared" si="119"/>
        <v>0</v>
      </c>
      <c r="T652" s="25" t="str">
        <f t="shared" si="120"/>
        <v>0</v>
      </c>
      <c r="U652" s="25" t="str">
        <f t="shared" si="121"/>
        <v>0</v>
      </c>
      <c r="V652" s="25" t="str">
        <f t="shared" si="122"/>
        <v>0</v>
      </c>
      <c r="W652" s="25" t="str">
        <f t="shared" si="123"/>
        <v>0</v>
      </c>
    </row>
    <row r="653" ht="15.75" customHeight="1">
      <c r="C653" s="1"/>
      <c r="D653" s="114" t="s">
        <v>121</v>
      </c>
      <c r="E653" s="188" t="s">
        <v>437</v>
      </c>
      <c r="F653" s="115"/>
      <c r="G653" s="116"/>
      <c r="H653" s="115"/>
      <c r="R653" s="35" t="str">
        <f t="shared" si="118"/>
        <v>0</v>
      </c>
      <c r="S653" s="25" t="str">
        <f t="shared" si="119"/>
        <v>0</v>
      </c>
      <c r="T653" s="25" t="str">
        <f t="shared" si="120"/>
        <v>0</v>
      </c>
      <c r="U653" s="25" t="str">
        <f t="shared" si="121"/>
        <v>0</v>
      </c>
      <c r="V653" s="25" t="str">
        <f t="shared" si="122"/>
        <v>0</v>
      </c>
      <c r="W653" s="25" t="str">
        <f t="shared" si="123"/>
        <v>0</v>
      </c>
    </row>
    <row r="654" ht="15.75" customHeight="1">
      <c r="C654" s="1"/>
      <c r="D654" s="114" t="s">
        <v>122</v>
      </c>
      <c r="E654" s="115" t="s">
        <v>120</v>
      </c>
      <c r="F654" s="115"/>
      <c r="G654" s="116"/>
      <c r="H654" s="115"/>
      <c r="R654" s="35" t="str">
        <f t="shared" si="118"/>
        <v>0</v>
      </c>
      <c r="S654" s="25" t="str">
        <f t="shared" si="119"/>
        <v>0</v>
      </c>
      <c r="T654" s="25" t="str">
        <f t="shared" si="120"/>
        <v>0</v>
      </c>
      <c r="U654" s="25" t="str">
        <f t="shared" si="121"/>
        <v>0</v>
      </c>
      <c r="V654" s="25" t="str">
        <f t="shared" si="122"/>
        <v>0</v>
      </c>
      <c r="W654" s="25" t="str">
        <f t="shared" si="123"/>
        <v>0</v>
      </c>
    </row>
    <row r="655" ht="15.75" customHeight="1">
      <c r="C655" s="1"/>
      <c r="D655" s="114" t="s">
        <v>123</v>
      </c>
      <c r="E655" s="115" t="s">
        <v>120</v>
      </c>
      <c r="F655" s="115"/>
      <c r="G655" s="116"/>
      <c r="H655" s="115"/>
      <c r="R655" s="35" t="str">
        <f t="shared" si="118"/>
        <v>0</v>
      </c>
      <c r="S655" s="25" t="str">
        <f t="shared" si="119"/>
        <v>0</v>
      </c>
      <c r="T655" s="25" t="str">
        <f t="shared" si="120"/>
        <v>0</v>
      </c>
      <c r="U655" s="25" t="str">
        <f t="shared" si="121"/>
        <v>0</v>
      </c>
      <c r="V655" s="25" t="str">
        <f t="shared" si="122"/>
        <v>0</v>
      </c>
      <c r="W655" s="25" t="str">
        <f t="shared" si="123"/>
        <v>0</v>
      </c>
    </row>
    <row r="656" ht="15.75" customHeight="1">
      <c r="C656" s="1"/>
      <c r="D656" s="114" t="s">
        <v>124</v>
      </c>
      <c r="E656" s="115" t="s">
        <v>120</v>
      </c>
      <c r="F656" s="115"/>
      <c r="G656" s="116"/>
      <c r="H656" s="115"/>
      <c r="R656" s="35" t="str">
        <f t="shared" si="118"/>
        <v>0</v>
      </c>
      <c r="S656" s="25" t="str">
        <f t="shared" si="119"/>
        <v>0</v>
      </c>
      <c r="T656" s="25" t="str">
        <f t="shared" si="120"/>
        <v>0</v>
      </c>
      <c r="U656" s="25" t="str">
        <f t="shared" si="121"/>
        <v>0</v>
      </c>
      <c r="V656" s="25" t="str">
        <f t="shared" si="122"/>
        <v>0</v>
      </c>
      <c r="W656" s="25" t="str">
        <f t="shared" si="123"/>
        <v>0</v>
      </c>
    </row>
    <row r="657" ht="15.75" customHeight="1">
      <c r="C657" s="1"/>
      <c r="D657" s="114"/>
      <c r="E657" s="115"/>
      <c r="F657" s="115"/>
      <c r="G657" s="116"/>
      <c r="H657" s="115"/>
      <c r="R657" s="35" t="str">
        <f t="shared" si="118"/>
        <v>0</v>
      </c>
      <c r="S657" s="25" t="str">
        <f t="shared" si="119"/>
        <v>0</v>
      </c>
      <c r="T657" s="25" t="str">
        <f t="shared" si="120"/>
        <v>0</v>
      </c>
      <c r="U657" s="25" t="str">
        <f t="shared" si="121"/>
        <v>0</v>
      </c>
      <c r="V657" s="25" t="str">
        <f t="shared" si="122"/>
        <v>0</v>
      </c>
      <c r="W657" s="25" t="str">
        <f t="shared" si="123"/>
        <v>0</v>
      </c>
    </row>
    <row r="658" ht="15.75" customHeight="1">
      <c r="C658" s="1"/>
      <c r="D658" s="114"/>
      <c r="E658" s="115"/>
      <c r="F658" s="115"/>
      <c r="G658" s="116"/>
      <c r="H658" s="115"/>
      <c r="R658" s="35" t="str">
        <f t="shared" si="118"/>
        <v>0</v>
      </c>
      <c r="S658" s="25" t="str">
        <f t="shared" si="119"/>
        <v>0</v>
      </c>
      <c r="T658" s="25" t="str">
        <f t="shared" si="120"/>
        <v>0</v>
      </c>
      <c r="U658" s="25" t="str">
        <f t="shared" si="121"/>
        <v>0</v>
      </c>
      <c r="V658" s="25" t="str">
        <f t="shared" si="122"/>
        <v>0</v>
      </c>
      <c r="W658" s="25" t="str">
        <f t="shared" si="123"/>
        <v>0</v>
      </c>
    </row>
    <row r="659" ht="15.75" customHeight="1">
      <c r="C659" s="1"/>
      <c r="D659" s="114" t="str">
        <f>D136</f>
        <v>BANDUNG, 7 OKTOBER 2024</v>
      </c>
      <c r="E659" s="115"/>
      <c r="F659" s="115"/>
      <c r="G659" s="116"/>
      <c r="H659" s="115"/>
      <c r="R659" s="35" t="str">
        <f t="shared" si="118"/>
        <v>0</v>
      </c>
      <c r="S659" s="25" t="str">
        <f t="shared" si="119"/>
        <v>0</v>
      </c>
      <c r="T659" s="25" t="str">
        <f t="shared" si="120"/>
        <v>0</v>
      </c>
      <c r="U659" s="25" t="str">
        <f t="shared" si="121"/>
        <v>0</v>
      </c>
      <c r="V659" s="25" t="str">
        <f t="shared" si="122"/>
        <v>0</v>
      </c>
      <c r="W659" s="25" t="str">
        <f t="shared" si="123"/>
        <v>0</v>
      </c>
    </row>
    <row r="660" ht="15.75" customHeight="1">
      <c r="C660" s="1"/>
      <c r="D660" s="114"/>
      <c r="E660" s="115"/>
      <c r="F660" s="115"/>
      <c r="G660" s="116"/>
      <c r="H660" s="115"/>
      <c r="R660" s="35" t="str">
        <f t="shared" si="118"/>
        <v>0</v>
      </c>
      <c r="S660" s="25" t="str">
        <f t="shared" si="119"/>
        <v>0</v>
      </c>
      <c r="T660" s="25" t="str">
        <f t="shared" si="120"/>
        <v>0</v>
      </c>
      <c r="U660" s="25" t="str">
        <f t="shared" si="121"/>
        <v>0</v>
      </c>
      <c r="V660" s="25" t="str">
        <f t="shared" si="122"/>
        <v>0</v>
      </c>
      <c r="W660" s="25" t="str">
        <f t="shared" si="123"/>
        <v>0</v>
      </c>
    </row>
    <row r="661" ht="15.75" customHeight="1">
      <c r="C661" s="1"/>
      <c r="D661" s="114"/>
      <c r="E661" s="115"/>
      <c r="F661" s="115"/>
      <c r="G661" s="116"/>
      <c r="H661" s="115"/>
      <c r="R661" s="35" t="str">
        <f t="shared" si="118"/>
        <v>0</v>
      </c>
      <c r="S661" s="25" t="str">
        <f t="shared" si="119"/>
        <v>0</v>
      </c>
      <c r="T661" s="25" t="str">
        <f t="shared" si="120"/>
        <v>0</v>
      </c>
      <c r="U661" s="25" t="str">
        <f t="shared" si="121"/>
        <v>0</v>
      </c>
      <c r="V661" s="25" t="str">
        <f t="shared" si="122"/>
        <v>0</v>
      </c>
      <c r="W661" s="25" t="str">
        <f t="shared" si="123"/>
        <v>0</v>
      </c>
    </row>
    <row r="662" ht="15.75" customHeight="1">
      <c r="C662" s="1"/>
      <c r="D662" s="114" t="s">
        <v>342</v>
      </c>
      <c r="E662" s="115"/>
      <c r="F662" s="115" t="s">
        <v>122</v>
      </c>
      <c r="G662" s="116"/>
      <c r="H662" s="115" t="s">
        <v>124</v>
      </c>
      <c r="R662" s="35" t="str">
        <f t="shared" si="118"/>
        <v>0</v>
      </c>
      <c r="S662" s="25" t="str">
        <f t="shared" si="119"/>
        <v>0</v>
      </c>
      <c r="T662" s="25" t="str">
        <f t="shared" si="120"/>
        <v>0</v>
      </c>
      <c r="U662" s="25" t="str">
        <f t="shared" si="121"/>
        <v>0</v>
      </c>
      <c r="V662" s="25" t="str">
        <f t="shared" si="122"/>
        <v>0</v>
      </c>
      <c r="W662" s="25" t="str">
        <f t="shared" si="123"/>
        <v>0</v>
      </c>
    </row>
    <row r="663" ht="15.75" customHeight="1">
      <c r="C663" s="1"/>
      <c r="D663" s="114"/>
      <c r="E663" s="115"/>
      <c r="F663" s="115"/>
      <c r="G663" s="116"/>
      <c r="H663" s="115"/>
      <c r="R663" s="35" t="str">
        <f t="shared" si="118"/>
        <v>0</v>
      </c>
      <c r="S663" s="25" t="str">
        <f t="shared" si="119"/>
        <v>0</v>
      </c>
      <c r="T663" s="25" t="str">
        <f t="shared" si="120"/>
        <v>0</v>
      </c>
      <c r="U663" s="25" t="str">
        <f t="shared" si="121"/>
        <v>0</v>
      </c>
      <c r="V663" s="25" t="str">
        <f t="shared" si="122"/>
        <v>0</v>
      </c>
      <c r="W663" s="25" t="str">
        <f t="shared" si="123"/>
        <v>0</v>
      </c>
    </row>
    <row r="664" ht="15.75" customHeight="1">
      <c r="C664" s="1"/>
      <c r="D664" s="114"/>
      <c r="E664" s="115"/>
      <c r="F664" s="115"/>
      <c r="G664" s="116"/>
      <c r="H664" s="115"/>
      <c r="R664" s="35" t="str">
        <f t="shared" si="118"/>
        <v>0</v>
      </c>
      <c r="S664" s="25" t="str">
        <f t="shared" si="119"/>
        <v>0</v>
      </c>
      <c r="T664" s="25" t="str">
        <f t="shared" si="120"/>
        <v>0</v>
      </c>
      <c r="U664" s="25" t="str">
        <f t="shared" si="121"/>
        <v>0</v>
      </c>
      <c r="V664" s="25" t="str">
        <f t="shared" si="122"/>
        <v>0</v>
      </c>
      <c r="W664" s="25" t="str">
        <f t="shared" si="123"/>
        <v>0</v>
      </c>
    </row>
    <row r="665" ht="15.75" customHeight="1">
      <c r="C665" s="1"/>
      <c r="D665" s="114" t="s">
        <v>343</v>
      </c>
      <c r="E665" s="115"/>
      <c r="F665" s="115" t="s">
        <v>128</v>
      </c>
      <c r="G665" s="116"/>
      <c r="H665" s="115" t="s">
        <v>438</v>
      </c>
      <c r="R665" s="35" t="str">
        <f t="shared" si="118"/>
        <v>0</v>
      </c>
      <c r="S665" s="25" t="str">
        <f t="shared" si="119"/>
        <v>0</v>
      </c>
      <c r="T665" s="25" t="str">
        <f t="shared" si="120"/>
        <v>0</v>
      </c>
      <c r="U665" s="25" t="str">
        <f t="shared" si="121"/>
        <v>0</v>
      </c>
      <c r="V665" s="25" t="str">
        <f t="shared" si="122"/>
        <v>0</v>
      </c>
      <c r="W665" s="25" t="str">
        <f t="shared" si="123"/>
        <v>0</v>
      </c>
    </row>
    <row r="666" ht="15.75" customHeight="1">
      <c r="C666" s="1"/>
      <c r="D666" s="114"/>
      <c r="E666" s="115"/>
      <c r="F666" s="115"/>
      <c r="G666" s="116"/>
      <c r="H666" s="115"/>
      <c r="R666" s="35" t="str">
        <f t="shared" si="118"/>
        <v>0</v>
      </c>
      <c r="S666" s="25" t="str">
        <f t="shared" si="119"/>
        <v>0</v>
      </c>
      <c r="T666" s="25" t="str">
        <f t="shared" si="120"/>
        <v>0</v>
      </c>
      <c r="U666" s="25" t="str">
        <f t="shared" si="121"/>
        <v>0</v>
      </c>
      <c r="V666" s="25" t="str">
        <f t="shared" si="122"/>
        <v>0</v>
      </c>
      <c r="W666" s="25" t="str">
        <f t="shared" si="123"/>
        <v>0</v>
      </c>
    </row>
    <row r="667" ht="15.75" customHeight="1">
      <c r="C667" s="1"/>
      <c r="D667" s="189"/>
      <c r="G667" s="190"/>
      <c r="R667" s="35" t="str">
        <f t="shared" si="118"/>
        <v>0</v>
      </c>
      <c r="S667" s="25" t="str">
        <f t="shared" si="119"/>
        <v>0</v>
      </c>
      <c r="T667" s="25" t="str">
        <f t="shared" si="120"/>
        <v>0</v>
      </c>
      <c r="U667" s="25" t="str">
        <f t="shared" si="121"/>
        <v>0</v>
      </c>
      <c r="V667" s="25" t="str">
        <f t="shared" si="122"/>
        <v>0</v>
      </c>
      <c r="W667" s="25" t="str">
        <f t="shared" si="123"/>
        <v>0</v>
      </c>
    </row>
    <row r="668" ht="15.75" customHeight="1">
      <c r="C668" s="1"/>
      <c r="D668" s="189"/>
      <c r="E668" s="252" t="s">
        <v>439</v>
      </c>
      <c r="G668" s="190"/>
      <c r="R668" s="35" t="str">
        <f t="shared" si="118"/>
        <v>0</v>
      </c>
      <c r="S668" s="25" t="str">
        <f t="shared" si="119"/>
        <v>0</v>
      </c>
      <c r="T668" s="25" t="str">
        <f t="shared" si="120"/>
        <v>0</v>
      </c>
      <c r="U668" s="25" t="str">
        <f t="shared" si="121"/>
        <v>0</v>
      </c>
      <c r="V668" s="25" t="str">
        <f t="shared" si="122"/>
        <v>0</v>
      </c>
      <c r="W668" s="25" t="str">
        <f t="shared" si="123"/>
        <v>0</v>
      </c>
    </row>
    <row r="669" ht="15.75" customHeight="1">
      <c r="C669" s="1"/>
      <c r="D669" s="189"/>
      <c r="G669" s="190"/>
      <c r="R669" s="35" t="str">
        <f t="shared" si="118"/>
        <v>0</v>
      </c>
      <c r="S669" s="25" t="str">
        <f t="shared" si="119"/>
        <v>0</v>
      </c>
      <c r="T669" s="25" t="str">
        <f t="shared" si="120"/>
        <v>0</v>
      </c>
      <c r="U669" s="25" t="str">
        <f t="shared" si="121"/>
        <v>0</v>
      </c>
      <c r="V669" s="25" t="str">
        <f t="shared" si="122"/>
        <v>0</v>
      </c>
      <c r="W669" s="25" t="str">
        <f t="shared" si="123"/>
        <v>0</v>
      </c>
    </row>
    <row r="670" ht="15.75" customHeight="1">
      <c r="C670" s="1"/>
      <c r="D670" s="189"/>
      <c r="G670" s="190"/>
      <c r="R670" s="35" t="str">
        <f t="shared" si="118"/>
        <v>0</v>
      </c>
      <c r="S670" s="25" t="str">
        <f t="shared" si="119"/>
        <v>0</v>
      </c>
      <c r="T670" s="25" t="str">
        <f t="shared" si="120"/>
        <v>0</v>
      </c>
      <c r="U670" s="25" t="str">
        <f t="shared" si="121"/>
        <v>0</v>
      </c>
      <c r="V670" s="25" t="str">
        <f t="shared" si="122"/>
        <v>0</v>
      </c>
      <c r="W670" s="25" t="str">
        <f t="shared" si="123"/>
        <v>0</v>
      </c>
    </row>
    <row r="671" ht="15.75" customHeight="1">
      <c r="C671" s="1"/>
      <c r="D671" s="189"/>
      <c r="G671" s="190"/>
      <c r="R671" s="35" t="str">
        <f t="shared" si="118"/>
        <v>0</v>
      </c>
      <c r="S671" s="25" t="str">
        <f t="shared" si="119"/>
        <v>0</v>
      </c>
      <c r="T671" s="25" t="str">
        <f t="shared" si="120"/>
        <v>0</v>
      </c>
      <c r="U671" s="25" t="str">
        <f t="shared" si="121"/>
        <v>0</v>
      </c>
      <c r="V671" s="25" t="str">
        <f t="shared" si="122"/>
        <v>0</v>
      </c>
      <c r="W671" s="25" t="str">
        <f t="shared" si="123"/>
        <v>0</v>
      </c>
    </row>
    <row r="672" ht="15.75" customHeight="1">
      <c r="C672" s="1"/>
      <c r="D672" s="189"/>
      <c r="E672" s="252" t="s">
        <v>440</v>
      </c>
      <c r="G672" s="190"/>
      <c r="R672" s="35" t="str">
        <f t="shared" si="118"/>
        <v>0</v>
      </c>
      <c r="S672" s="25" t="str">
        <f t="shared" si="119"/>
        <v>0</v>
      </c>
      <c r="T672" s="25" t="str">
        <f t="shared" si="120"/>
        <v>0</v>
      </c>
      <c r="U672" s="25" t="str">
        <f t="shared" si="121"/>
        <v>0</v>
      </c>
      <c r="V672" s="25" t="str">
        <f t="shared" si="122"/>
        <v>0</v>
      </c>
      <c r="W672" s="25" t="str">
        <f t="shared" si="123"/>
        <v>0</v>
      </c>
    </row>
    <row r="673" ht="15.75" customHeight="1">
      <c r="C673" s="1"/>
      <c r="D673" s="189"/>
      <c r="G673" s="190"/>
      <c r="R673" s="35" t="str">
        <f t="shared" si="118"/>
        <v>0</v>
      </c>
      <c r="S673" s="25" t="str">
        <f t="shared" si="119"/>
        <v>0</v>
      </c>
      <c r="T673" s="25" t="str">
        <f t="shared" si="120"/>
        <v>0</v>
      </c>
      <c r="U673" s="25" t="str">
        <f t="shared" si="121"/>
        <v>0</v>
      </c>
      <c r="V673" s="25" t="str">
        <f t="shared" si="122"/>
        <v>0</v>
      </c>
      <c r="W673" s="25" t="str">
        <f t="shared" si="123"/>
        <v>0</v>
      </c>
    </row>
    <row r="674" ht="15.75" customHeight="1">
      <c r="C674" s="1"/>
      <c r="D674" s="189"/>
      <c r="G674" s="190"/>
      <c r="R674" s="35" t="str">
        <f t="shared" si="118"/>
        <v>0</v>
      </c>
      <c r="S674" s="25" t="str">
        <f t="shared" si="119"/>
        <v>0</v>
      </c>
      <c r="T674" s="25" t="str">
        <f t="shared" si="120"/>
        <v>0</v>
      </c>
      <c r="U674" s="25" t="str">
        <f t="shared" si="121"/>
        <v>0</v>
      </c>
      <c r="V674" s="25" t="str">
        <f t="shared" si="122"/>
        <v>0</v>
      </c>
      <c r="W674" s="25" t="str">
        <f t="shared" si="123"/>
        <v>0</v>
      </c>
    </row>
    <row r="675" ht="15.75" customHeight="1">
      <c r="C675" s="1"/>
      <c r="D675" s="189"/>
      <c r="G675" s="190"/>
      <c r="R675" s="35" t="str">
        <f t="shared" si="118"/>
        <v>0</v>
      </c>
      <c r="S675" s="25" t="str">
        <f t="shared" si="119"/>
        <v>0</v>
      </c>
      <c r="T675" s="25" t="str">
        <f t="shared" si="120"/>
        <v>0</v>
      </c>
      <c r="U675" s="25" t="str">
        <f t="shared" si="121"/>
        <v>0</v>
      </c>
      <c r="V675" s="25" t="str">
        <f t="shared" si="122"/>
        <v>0</v>
      </c>
      <c r="W675" s="25" t="str">
        <f t="shared" si="123"/>
        <v>0</v>
      </c>
    </row>
    <row r="676" ht="15.75" customHeight="1">
      <c r="C676" s="1"/>
      <c r="D676" s="189"/>
      <c r="G676" s="190"/>
      <c r="R676" s="35" t="str">
        <f t="shared" si="118"/>
        <v>0</v>
      </c>
      <c r="S676" s="25" t="str">
        <f t="shared" si="119"/>
        <v>0</v>
      </c>
      <c r="T676" s="25" t="str">
        <f t="shared" si="120"/>
        <v>0</v>
      </c>
      <c r="U676" s="25" t="str">
        <f t="shared" si="121"/>
        <v>0</v>
      </c>
      <c r="V676" s="25" t="str">
        <f t="shared" si="122"/>
        <v>0</v>
      </c>
      <c r="W676" s="25" t="str">
        <f t="shared" si="123"/>
        <v>0</v>
      </c>
    </row>
    <row r="677" ht="15.75" customHeight="1">
      <c r="C677" s="1"/>
      <c r="D677" s="189"/>
      <c r="G677" s="190"/>
      <c r="R677" s="35" t="str">
        <f t="shared" si="118"/>
        <v>0</v>
      </c>
      <c r="S677" s="25" t="str">
        <f t="shared" si="119"/>
        <v>0</v>
      </c>
      <c r="T677" s="25" t="str">
        <f t="shared" si="120"/>
        <v>0</v>
      </c>
      <c r="U677" s="25" t="str">
        <f t="shared" si="121"/>
        <v>0</v>
      </c>
      <c r="V677" s="25" t="str">
        <f t="shared" si="122"/>
        <v>0</v>
      </c>
      <c r="W677" s="25" t="str">
        <f t="shared" si="123"/>
        <v>0</v>
      </c>
    </row>
    <row r="678" ht="15.75" customHeight="1">
      <c r="C678" s="1"/>
      <c r="D678" s="189"/>
      <c r="G678" s="190"/>
      <c r="R678" s="35" t="str">
        <f t="shared" si="118"/>
        <v>0</v>
      </c>
      <c r="S678" s="25" t="str">
        <f t="shared" si="119"/>
        <v>0</v>
      </c>
      <c r="T678" s="25" t="str">
        <f t="shared" si="120"/>
        <v>0</v>
      </c>
      <c r="U678" s="25" t="str">
        <f t="shared" si="121"/>
        <v>0</v>
      </c>
      <c r="V678" s="25" t="str">
        <f t="shared" si="122"/>
        <v>0</v>
      </c>
      <c r="W678" s="25" t="str">
        <f t="shared" si="123"/>
        <v>0</v>
      </c>
    </row>
    <row r="679" ht="15.75" customHeight="1">
      <c r="C679" s="1"/>
      <c r="D679" s="189"/>
      <c r="F679" s="25" t="s">
        <v>441</v>
      </c>
      <c r="G679" s="190"/>
      <c r="R679" s="35" t="str">
        <f t="shared" si="118"/>
        <v>0</v>
      </c>
      <c r="S679" s="25" t="str">
        <f t="shared" si="119"/>
        <v>0</v>
      </c>
      <c r="T679" s="25" t="str">
        <f t="shared" si="120"/>
        <v>0</v>
      </c>
      <c r="U679" s="25" t="str">
        <f t="shared" si="121"/>
        <v>0</v>
      </c>
      <c r="V679" s="25" t="str">
        <f t="shared" si="122"/>
        <v>0</v>
      </c>
      <c r="W679" s="25" t="str">
        <f t="shared" si="123"/>
        <v>0</v>
      </c>
    </row>
    <row r="680" ht="15.75" customHeight="1">
      <c r="C680" s="1"/>
      <c r="D680" s="189"/>
      <c r="G680" s="190"/>
      <c r="R680" s="35" t="str">
        <f t="shared" si="118"/>
        <v>0</v>
      </c>
      <c r="S680" s="25" t="str">
        <f t="shared" si="119"/>
        <v>0</v>
      </c>
      <c r="T680" s="25" t="str">
        <f t="shared" si="120"/>
        <v>0</v>
      </c>
      <c r="U680" s="25" t="str">
        <f t="shared" si="121"/>
        <v>0</v>
      </c>
      <c r="V680" s="25" t="str">
        <f t="shared" si="122"/>
        <v>0</v>
      </c>
      <c r="W680" s="25" t="str">
        <f t="shared" si="123"/>
        <v>0</v>
      </c>
    </row>
    <row r="681" ht="15.75" customHeight="1">
      <c r="C681" s="1"/>
      <c r="D681" s="189"/>
      <c r="G681" s="190"/>
      <c r="R681" s="35" t="str">
        <f t="shared" si="118"/>
        <v>0</v>
      </c>
      <c r="S681" s="25" t="str">
        <f t="shared" si="119"/>
        <v>0</v>
      </c>
      <c r="T681" s="25" t="str">
        <f t="shared" si="120"/>
        <v>0</v>
      </c>
      <c r="U681" s="25" t="str">
        <f t="shared" si="121"/>
        <v>0</v>
      </c>
      <c r="V681" s="25" t="str">
        <f t="shared" si="122"/>
        <v>0</v>
      </c>
      <c r="W681" s="25" t="str">
        <f t="shared" si="123"/>
        <v>0</v>
      </c>
    </row>
    <row r="682" ht="15.75" customHeight="1">
      <c r="C682" s="1"/>
      <c r="D682" s="189"/>
      <c r="G682" s="190"/>
      <c r="R682" s="35" t="str">
        <f t="shared" si="118"/>
        <v>0</v>
      </c>
      <c r="S682" s="25" t="str">
        <f t="shared" si="119"/>
        <v>0</v>
      </c>
      <c r="T682" s="25" t="str">
        <f t="shared" si="120"/>
        <v>0</v>
      </c>
      <c r="U682" s="25" t="str">
        <f t="shared" si="121"/>
        <v>0</v>
      </c>
      <c r="V682" s="25" t="str">
        <f t="shared" si="122"/>
        <v>0</v>
      </c>
      <c r="W682" s="25" t="str">
        <f t="shared" si="123"/>
        <v>0</v>
      </c>
    </row>
    <row r="683" ht="15.75" customHeight="1">
      <c r="C683" s="1"/>
      <c r="D683" s="189"/>
      <c r="F683" s="25" t="s">
        <v>442</v>
      </c>
      <c r="G683" s="190"/>
      <c r="R683" s="35" t="str">
        <f t="shared" si="118"/>
        <v>0</v>
      </c>
      <c r="S683" s="25" t="str">
        <f t="shared" si="119"/>
        <v>0</v>
      </c>
      <c r="T683" s="25" t="str">
        <f t="shared" si="120"/>
        <v>0</v>
      </c>
      <c r="U683" s="25" t="str">
        <f t="shared" si="121"/>
        <v>0</v>
      </c>
      <c r="V683" s="25" t="str">
        <f t="shared" si="122"/>
        <v>0</v>
      </c>
      <c r="W683" s="25" t="str">
        <f t="shared" si="123"/>
        <v>0</v>
      </c>
    </row>
    <row r="684" ht="15.75" customHeight="1">
      <c r="C684" s="1"/>
      <c r="D684" s="189"/>
      <c r="G684" s="190"/>
      <c r="R684" s="35" t="str">
        <f t="shared" si="118"/>
        <v>0</v>
      </c>
      <c r="S684" s="25" t="str">
        <f t="shared" si="119"/>
        <v>0</v>
      </c>
      <c r="T684" s="25" t="str">
        <f t="shared" si="120"/>
        <v>0</v>
      </c>
      <c r="U684" s="25" t="str">
        <f t="shared" si="121"/>
        <v>0</v>
      </c>
      <c r="V684" s="25" t="str">
        <f t="shared" si="122"/>
        <v>0</v>
      </c>
      <c r="W684" s="25" t="str">
        <f t="shared" si="123"/>
        <v>0</v>
      </c>
    </row>
    <row r="685" ht="15.75" customHeight="1">
      <c r="C685" s="1"/>
      <c r="D685" s="189"/>
      <c r="G685" s="190"/>
      <c r="R685" s="35" t="str">
        <f t="shared" si="118"/>
        <v>0</v>
      </c>
      <c r="S685" s="25" t="str">
        <f t="shared" si="119"/>
        <v>0</v>
      </c>
      <c r="T685" s="25" t="str">
        <f t="shared" si="120"/>
        <v>0</v>
      </c>
      <c r="U685" s="25" t="str">
        <f t="shared" si="121"/>
        <v>0</v>
      </c>
      <c r="V685" s="25" t="str">
        <f t="shared" si="122"/>
        <v>0</v>
      </c>
      <c r="W685" s="25" t="str">
        <f t="shared" si="123"/>
        <v>0</v>
      </c>
    </row>
    <row r="686" ht="15.75" customHeight="1">
      <c r="C686" s="1"/>
      <c r="D686" s="189"/>
      <c r="G686" s="190"/>
      <c r="R686" s="35" t="str">
        <f t="shared" si="118"/>
        <v>0</v>
      </c>
      <c r="S686" s="25" t="str">
        <f t="shared" si="119"/>
        <v>0</v>
      </c>
      <c r="T686" s="25" t="str">
        <f t="shared" si="120"/>
        <v>0</v>
      </c>
      <c r="U686" s="25" t="str">
        <f t="shared" si="121"/>
        <v>0</v>
      </c>
      <c r="V686" s="25" t="str">
        <f t="shared" si="122"/>
        <v>0</v>
      </c>
      <c r="W686" s="25" t="str">
        <f t="shared" si="123"/>
        <v>0</v>
      </c>
    </row>
    <row r="687" ht="15.75" customHeight="1">
      <c r="C687" s="1"/>
      <c r="D687" s="189"/>
      <c r="G687" s="190"/>
      <c r="R687" s="35" t="str">
        <f t="shared" si="118"/>
        <v>0</v>
      </c>
      <c r="S687" s="25" t="str">
        <f t="shared" si="119"/>
        <v>0</v>
      </c>
      <c r="T687" s="25" t="str">
        <f t="shared" si="120"/>
        <v>0</v>
      </c>
      <c r="U687" s="25" t="str">
        <f t="shared" si="121"/>
        <v>0</v>
      </c>
      <c r="V687" s="25" t="str">
        <f t="shared" si="122"/>
        <v>0</v>
      </c>
      <c r="W687" s="25" t="str">
        <f t="shared" si="123"/>
        <v>0</v>
      </c>
    </row>
    <row r="688" ht="15.75" customHeight="1">
      <c r="D688" s="189"/>
      <c r="G688" s="190"/>
      <c r="R688" s="35" t="str">
        <f t="shared" si="118"/>
        <v>0</v>
      </c>
      <c r="S688" s="25" t="str">
        <f t="shared" si="119"/>
        <v>0</v>
      </c>
      <c r="T688" s="25" t="str">
        <f t="shared" si="120"/>
        <v>0</v>
      </c>
      <c r="U688" s="25" t="str">
        <f t="shared" si="121"/>
        <v>0</v>
      </c>
      <c r="V688" s="25" t="str">
        <f t="shared" si="122"/>
        <v>0</v>
      </c>
      <c r="W688" s="25" t="str">
        <f t="shared" si="123"/>
        <v>0</v>
      </c>
    </row>
    <row r="689" ht="15.75" customHeight="1">
      <c r="D689" s="189"/>
      <c r="G689" s="190"/>
      <c r="R689" s="35" t="str">
        <f t="shared" si="118"/>
        <v>0</v>
      </c>
      <c r="S689" s="25" t="str">
        <f t="shared" si="119"/>
        <v>0</v>
      </c>
      <c r="T689" s="25" t="str">
        <f t="shared" si="120"/>
        <v>0</v>
      </c>
      <c r="U689" s="25" t="str">
        <f t="shared" si="121"/>
        <v>0</v>
      </c>
      <c r="V689" s="25" t="str">
        <f t="shared" si="122"/>
        <v>0</v>
      </c>
      <c r="W689" s="25" t="str">
        <f t="shared" si="123"/>
        <v>0</v>
      </c>
    </row>
    <row r="690" ht="15.75" customHeight="1">
      <c r="D690" s="189"/>
      <c r="G690" s="190"/>
      <c r="R690" s="35" t="str">
        <f t="shared" si="118"/>
        <v>0</v>
      </c>
      <c r="S690" s="25" t="str">
        <f t="shared" si="119"/>
        <v>0</v>
      </c>
      <c r="T690" s="25" t="str">
        <f t="shared" si="120"/>
        <v>0</v>
      </c>
      <c r="U690" s="25" t="str">
        <f t="shared" si="121"/>
        <v>0</v>
      </c>
      <c r="V690" s="25" t="str">
        <f t="shared" si="122"/>
        <v>0</v>
      </c>
      <c r="W690" s="25" t="str">
        <f t="shared" si="123"/>
        <v>0</v>
      </c>
    </row>
    <row r="691" ht="15.75" customHeight="1">
      <c r="D691" s="189"/>
      <c r="G691" s="190"/>
      <c r="R691" s="35" t="str">
        <f t="shared" si="118"/>
        <v>0</v>
      </c>
      <c r="S691" s="25" t="str">
        <f t="shared" si="119"/>
        <v>0</v>
      </c>
      <c r="T691" s="25" t="str">
        <f t="shared" si="120"/>
        <v>0</v>
      </c>
      <c r="U691" s="25" t="str">
        <f t="shared" si="121"/>
        <v>0</v>
      </c>
      <c r="V691" s="25" t="str">
        <f t="shared" si="122"/>
        <v>0</v>
      </c>
      <c r="W691" s="25" t="str">
        <f t="shared" si="123"/>
        <v>0</v>
      </c>
    </row>
    <row r="692" ht="15.75" customHeight="1">
      <c r="D692" s="189"/>
      <c r="G692" s="190"/>
      <c r="R692" s="35" t="str">
        <f t="shared" si="118"/>
        <v>0</v>
      </c>
      <c r="S692" s="25" t="str">
        <f t="shared" si="119"/>
        <v>0</v>
      </c>
      <c r="T692" s="25" t="str">
        <f t="shared" si="120"/>
        <v>0</v>
      </c>
      <c r="U692" s="25" t="str">
        <f t="shared" si="121"/>
        <v>0</v>
      </c>
      <c r="V692" s="25" t="str">
        <f t="shared" si="122"/>
        <v>0</v>
      </c>
      <c r="W692" s="25" t="str">
        <f t="shared" si="123"/>
        <v>0</v>
      </c>
    </row>
    <row r="693" ht="15.75" customHeight="1">
      <c r="D693" s="189"/>
      <c r="G693" s="190"/>
      <c r="R693" s="35" t="str">
        <f t="shared" si="118"/>
        <v>0</v>
      </c>
      <c r="S693" s="25" t="str">
        <f t="shared" si="119"/>
        <v>0</v>
      </c>
      <c r="T693" s="25" t="str">
        <f t="shared" si="120"/>
        <v>0</v>
      </c>
      <c r="U693" s="25" t="str">
        <f t="shared" si="121"/>
        <v>0</v>
      </c>
      <c r="V693" s="25" t="str">
        <f t="shared" si="122"/>
        <v>0</v>
      </c>
      <c r="W693" s="25" t="str">
        <f t="shared" si="123"/>
        <v>0</v>
      </c>
    </row>
    <row r="694" ht="15.75" customHeight="1">
      <c r="D694" s="189"/>
      <c r="G694" s="190"/>
      <c r="R694" s="35" t="str">
        <f t="shared" si="118"/>
        <v>0</v>
      </c>
      <c r="S694" s="25" t="str">
        <f t="shared" si="119"/>
        <v>0</v>
      </c>
      <c r="T694" s="25" t="str">
        <f t="shared" si="120"/>
        <v>0</v>
      </c>
      <c r="U694" s="25" t="str">
        <f t="shared" si="121"/>
        <v>0</v>
      </c>
      <c r="V694" s="25" t="str">
        <f t="shared" si="122"/>
        <v>0</v>
      </c>
      <c r="W694" s="25" t="str">
        <f t="shared" si="123"/>
        <v>0</v>
      </c>
    </row>
    <row r="695" ht="15.75" customHeight="1">
      <c r="D695" s="189"/>
      <c r="G695" s="190"/>
      <c r="R695" s="35" t="str">
        <f t="shared" si="118"/>
        <v>0</v>
      </c>
      <c r="S695" s="25" t="str">
        <f t="shared" si="119"/>
        <v>0</v>
      </c>
      <c r="T695" s="25" t="str">
        <f t="shared" si="120"/>
        <v>0</v>
      </c>
      <c r="U695" s="25" t="str">
        <f t="shared" si="121"/>
        <v>0</v>
      </c>
      <c r="V695" s="25" t="str">
        <f t="shared" si="122"/>
        <v>0</v>
      </c>
      <c r="W695" s="25" t="str">
        <f t="shared" si="123"/>
        <v>0</v>
      </c>
    </row>
    <row r="696" ht="15.75" customHeight="1">
      <c r="D696" s="189"/>
      <c r="G696" s="190"/>
      <c r="R696" s="35" t="str">
        <f t="shared" si="118"/>
        <v>0</v>
      </c>
      <c r="S696" s="25" t="str">
        <f t="shared" si="119"/>
        <v>0</v>
      </c>
      <c r="T696" s="25" t="str">
        <f t="shared" si="120"/>
        <v>0</v>
      </c>
      <c r="U696" s="25" t="str">
        <f t="shared" si="121"/>
        <v>0</v>
      </c>
      <c r="V696" s="25" t="str">
        <f t="shared" si="122"/>
        <v>0</v>
      </c>
      <c r="W696" s="25" t="str">
        <f t="shared" si="123"/>
        <v>0</v>
      </c>
    </row>
    <row r="697" ht="15.75" customHeight="1">
      <c r="D697" s="189"/>
      <c r="G697" s="190"/>
      <c r="R697" s="35" t="str">
        <f t="shared" si="118"/>
        <v>0</v>
      </c>
      <c r="S697" s="25" t="str">
        <f t="shared" si="119"/>
        <v>0</v>
      </c>
      <c r="T697" s="25" t="str">
        <f t="shared" si="120"/>
        <v>0</v>
      </c>
      <c r="U697" s="25" t="str">
        <f t="shared" si="121"/>
        <v>0</v>
      </c>
      <c r="V697" s="25" t="str">
        <f t="shared" si="122"/>
        <v>0</v>
      </c>
      <c r="W697" s="25" t="str">
        <f t="shared" si="123"/>
        <v>0</v>
      </c>
    </row>
    <row r="698" ht="15.75" customHeight="1">
      <c r="D698" s="189"/>
      <c r="G698" s="190"/>
      <c r="R698" s="35" t="str">
        <f t="shared" si="118"/>
        <v>0</v>
      </c>
      <c r="S698" s="25" t="str">
        <f t="shared" si="119"/>
        <v>0</v>
      </c>
      <c r="T698" s="25" t="str">
        <f t="shared" si="120"/>
        <v>0</v>
      </c>
      <c r="U698" s="25" t="str">
        <f t="shared" si="121"/>
        <v>0</v>
      </c>
      <c r="V698" s="25" t="str">
        <f t="shared" si="122"/>
        <v>0</v>
      </c>
      <c r="W698" s="25" t="str">
        <f t="shared" si="123"/>
        <v>0</v>
      </c>
    </row>
    <row r="699" ht="15.75" customHeight="1">
      <c r="D699" s="189"/>
      <c r="G699" s="190"/>
      <c r="R699" s="35" t="str">
        <f t="shared" si="118"/>
        <v>0</v>
      </c>
      <c r="S699" s="25" t="str">
        <f t="shared" si="119"/>
        <v>0</v>
      </c>
      <c r="T699" s="25" t="str">
        <f t="shared" si="120"/>
        <v>0</v>
      </c>
      <c r="U699" s="25" t="str">
        <f t="shared" si="121"/>
        <v>0</v>
      </c>
      <c r="V699" s="25" t="str">
        <f t="shared" si="122"/>
        <v>0</v>
      </c>
      <c r="W699" s="25" t="str">
        <f t="shared" si="123"/>
        <v>0</v>
      </c>
    </row>
    <row r="700" ht="15.75" customHeight="1">
      <c r="D700" s="189"/>
      <c r="G700" s="190"/>
      <c r="R700" s="35" t="str">
        <f t="shared" si="118"/>
        <v>0</v>
      </c>
      <c r="S700" s="25" t="str">
        <f t="shared" si="119"/>
        <v>0</v>
      </c>
      <c r="T700" s="25" t="str">
        <f t="shared" si="120"/>
        <v>0</v>
      </c>
      <c r="U700" s="25" t="str">
        <f t="shared" si="121"/>
        <v>0</v>
      </c>
      <c r="V700" s="25" t="str">
        <f t="shared" si="122"/>
        <v>0</v>
      </c>
      <c r="W700" s="25" t="str">
        <f t="shared" si="123"/>
        <v>0</v>
      </c>
    </row>
    <row r="701" ht="15.75" customHeight="1">
      <c r="D701" s="189"/>
      <c r="G701" s="190"/>
      <c r="R701" s="35" t="str">
        <f t="shared" si="118"/>
        <v>0</v>
      </c>
      <c r="S701" s="25" t="str">
        <f t="shared" si="119"/>
        <v>0</v>
      </c>
      <c r="T701" s="25" t="str">
        <f t="shared" si="120"/>
        <v>0</v>
      </c>
      <c r="U701" s="25" t="str">
        <f t="shared" si="121"/>
        <v>0</v>
      </c>
      <c r="V701" s="25" t="str">
        <f t="shared" si="122"/>
        <v>0</v>
      </c>
      <c r="W701" s="25" t="str">
        <f t="shared" si="123"/>
        <v>0</v>
      </c>
    </row>
    <row r="702" ht="15.75" customHeight="1">
      <c r="D702" s="189"/>
      <c r="G702" s="190"/>
      <c r="R702" s="35" t="str">
        <f t="shared" si="118"/>
        <v>0</v>
      </c>
      <c r="S702" s="25" t="str">
        <f t="shared" si="119"/>
        <v>0</v>
      </c>
      <c r="T702" s="25" t="str">
        <f t="shared" si="120"/>
        <v>0</v>
      </c>
      <c r="U702" s="25" t="str">
        <f t="shared" si="121"/>
        <v>0</v>
      </c>
      <c r="V702" s="25" t="str">
        <f t="shared" si="122"/>
        <v>0</v>
      </c>
      <c r="W702" s="25" t="str">
        <f t="shared" si="123"/>
        <v>0</v>
      </c>
    </row>
    <row r="703" ht="15.75" customHeight="1">
      <c r="D703" s="189"/>
      <c r="G703" s="190"/>
      <c r="R703" s="35" t="str">
        <f t="shared" si="118"/>
        <v>0</v>
      </c>
      <c r="S703" s="25" t="str">
        <f t="shared" si="119"/>
        <v>0</v>
      </c>
      <c r="T703" s="25" t="str">
        <f t="shared" si="120"/>
        <v>0</v>
      </c>
      <c r="U703" s="25" t="str">
        <f t="shared" si="121"/>
        <v>0</v>
      </c>
      <c r="V703" s="25" t="str">
        <f t="shared" si="122"/>
        <v>0</v>
      </c>
      <c r="W703" s="25" t="str">
        <f t="shared" si="123"/>
        <v>0</v>
      </c>
    </row>
    <row r="704" ht="15.75" customHeight="1">
      <c r="D704" s="189"/>
      <c r="G704" s="190"/>
      <c r="R704" s="35" t="str">
        <f t="shared" si="118"/>
        <v>0</v>
      </c>
      <c r="S704" s="25" t="str">
        <f t="shared" si="119"/>
        <v>0</v>
      </c>
      <c r="T704" s="25" t="str">
        <f t="shared" si="120"/>
        <v>0</v>
      </c>
      <c r="U704" s="25" t="str">
        <f t="shared" si="121"/>
        <v>0</v>
      </c>
      <c r="V704" s="25" t="str">
        <f t="shared" si="122"/>
        <v>0</v>
      </c>
      <c r="W704" s="25" t="str">
        <f t="shared" si="123"/>
        <v>0</v>
      </c>
    </row>
    <row r="705" ht="15.75" customHeight="1">
      <c r="D705" s="189"/>
      <c r="G705" s="190"/>
      <c r="R705" s="35" t="str">
        <f t="shared" si="118"/>
        <v>0</v>
      </c>
      <c r="S705" s="25" t="str">
        <f t="shared" si="119"/>
        <v>0</v>
      </c>
      <c r="T705" s="25" t="str">
        <f t="shared" si="120"/>
        <v>0</v>
      </c>
      <c r="U705" s="25" t="str">
        <f t="shared" si="121"/>
        <v>0</v>
      </c>
      <c r="V705" s="25" t="str">
        <f t="shared" si="122"/>
        <v>0</v>
      </c>
      <c r="W705" s="25" t="str">
        <f t="shared" si="123"/>
        <v>0</v>
      </c>
    </row>
    <row r="706" ht="15.75" customHeight="1">
      <c r="D706" s="189"/>
      <c r="G706" s="190"/>
      <c r="R706" s="35" t="str">
        <f t="shared" si="118"/>
        <v>0</v>
      </c>
      <c r="S706" s="25" t="str">
        <f t="shared" si="119"/>
        <v>0</v>
      </c>
      <c r="T706" s="25" t="str">
        <f t="shared" si="120"/>
        <v>0</v>
      </c>
      <c r="U706" s="25" t="str">
        <f t="shared" si="121"/>
        <v>0</v>
      </c>
      <c r="V706" s="25" t="str">
        <f t="shared" si="122"/>
        <v>0</v>
      </c>
      <c r="W706" s="25" t="str">
        <f t="shared" si="123"/>
        <v>0</v>
      </c>
    </row>
    <row r="707" ht="15.75" customHeight="1">
      <c r="D707" s="189"/>
      <c r="G707" s="190"/>
      <c r="R707" s="35" t="str">
        <f t="shared" si="118"/>
        <v>0</v>
      </c>
      <c r="S707" s="25" t="str">
        <f t="shared" si="119"/>
        <v>0</v>
      </c>
      <c r="T707" s="25" t="str">
        <f t="shared" si="120"/>
        <v>0</v>
      </c>
      <c r="U707" s="25" t="str">
        <f t="shared" si="121"/>
        <v>0</v>
      </c>
      <c r="V707" s="25" t="str">
        <f t="shared" si="122"/>
        <v>0</v>
      </c>
      <c r="W707" s="25" t="str">
        <f t="shared" si="123"/>
        <v>0</v>
      </c>
    </row>
    <row r="708" ht="15.75" customHeight="1">
      <c r="D708" s="189"/>
      <c r="G708" s="190"/>
      <c r="R708" s="35" t="str">
        <f t="shared" si="118"/>
        <v>0</v>
      </c>
      <c r="S708" s="25" t="str">
        <f t="shared" si="119"/>
        <v>0</v>
      </c>
      <c r="T708" s="25" t="str">
        <f t="shared" si="120"/>
        <v>0</v>
      </c>
      <c r="U708" s="25" t="str">
        <f t="shared" si="121"/>
        <v>0</v>
      </c>
      <c r="V708" s="25" t="str">
        <f t="shared" si="122"/>
        <v>0</v>
      </c>
      <c r="W708" s="25" t="str">
        <f t="shared" si="123"/>
        <v>0</v>
      </c>
    </row>
    <row r="709" ht="15.75" customHeight="1">
      <c r="D709" s="189"/>
      <c r="G709" s="190"/>
      <c r="R709" s="35" t="str">
        <f t="shared" si="118"/>
        <v>0</v>
      </c>
      <c r="S709" s="25" t="str">
        <f t="shared" si="119"/>
        <v>0</v>
      </c>
      <c r="T709" s="25" t="str">
        <f t="shared" si="120"/>
        <v>0</v>
      </c>
      <c r="U709" s="25" t="str">
        <f t="shared" si="121"/>
        <v>0</v>
      </c>
      <c r="V709" s="25" t="str">
        <f t="shared" si="122"/>
        <v>0</v>
      </c>
      <c r="W709" s="25" t="str">
        <f t="shared" si="123"/>
        <v>0</v>
      </c>
    </row>
    <row r="710" ht="15.75" customHeight="1">
      <c r="D710" s="189"/>
      <c r="G710" s="190"/>
      <c r="R710" s="35" t="str">
        <f t="shared" si="118"/>
        <v>0</v>
      </c>
      <c r="S710" s="25" t="str">
        <f t="shared" si="119"/>
        <v>0</v>
      </c>
      <c r="T710" s="25" t="str">
        <f t="shared" si="120"/>
        <v>0</v>
      </c>
      <c r="U710" s="25" t="str">
        <f t="shared" si="121"/>
        <v>0</v>
      </c>
      <c r="V710" s="25" t="str">
        <f t="shared" si="122"/>
        <v>0</v>
      </c>
      <c r="W710" s="25" t="str">
        <f t="shared" si="123"/>
        <v>0</v>
      </c>
    </row>
    <row r="711" ht="15.75" customHeight="1">
      <c r="D711" s="189"/>
      <c r="G711" s="190"/>
      <c r="R711" s="35" t="str">
        <f t="shared" si="118"/>
        <v>0</v>
      </c>
      <c r="S711" s="25" t="str">
        <f t="shared" si="119"/>
        <v>0</v>
      </c>
      <c r="T711" s="25" t="str">
        <f t="shared" si="120"/>
        <v>0</v>
      </c>
      <c r="U711" s="25" t="str">
        <f t="shared" si="121"/>
        <v>0</v>
      </c>
      <c r="V711" s="25" t="str">
        <f t="shared" si="122"/>
        <v>0</v>
      </c>
      <c r="W711" s="25" t="str">
        <f t="shared" si="123"/>
        <v>0</v>
      </c>
    </row>
    <row r="712" ht="15.75" customHeight="1">
      <c r="D712" s="189"/>
      <c r="G712" s="190"/>
      <c r="R712" s="35" t="str">
        <f t="shared" si="118"/>
        <v>0</v>
      </c>
      <c r="S712" s="25" t="str">
        <f t="shared" si="119"/>
        <v>0</v>
      </c>
      <c r="T712" s="25" t="str">
        <f t="shared" si="120"/>
        <v>0</v>
      </c>
      <c r="U712" s="25" t="str">
        <f t="shared" si="121"/>
        <v>0</v>
      </c>
      <c r="V712" s="25" t="str">
        <f t="shared" si="122"/>
        <v>0</v>
      </c>
      <c r="W712" s="25" t="str">
        <f t="shared" si="123"/>
        <v>0</v>
      </c>
    </row>
    <row r="713" ht="15.75" customHeight="1">
      <c r="D713" s="189"/>
      <c r="G713" s="190"/>
      <c r="R713" s="35" t="str">
        <f t="shared" si="118"/>
        <v>0</v>
      </c>
      <c r="S713" s="25" t="str">
        <f t="shared" si="119"/>
        <v>0</v>
      </c>
      <c r="T713" s="25" t="str">
        <f t="shared" si="120"/>
        <v>0</v>
      </c>
      <c r="U713" s="25" t="str">
        <f t="shared" si="121"/>
        <v>0</v>
      </c>
      <c r="V713" s="25" t="str">
        <f t="shared" si="122"/>
        <v>0</v>
      </c>
      <c r="W713" s="25" t="str">
        <f t="shared" si="123"/>
        <v>0</v>
      </c>
    </row>
    <row r="714" ht="15.75" customHeight="1">
      <c r="D714" s="189"/>
      <c r="G714" s="190"/>
      <c r="R714" s="35" t="str">
        <f t="shared" si="118"/>
        <v>0</v>
      </c>
      <c r="S714" s="25" t="str">
        <f t="shared" si="119"/>
        <v>0</v>
      </c>
      <c r="T714" s="25" t="str">
        <f t="shared" si="120"/>
        <v>0</v>
      </c>
      <c r="U714" s="25" t="str">
        <f t="shared" si="121"/>
        <v>0</v>
      </c>
      <c r="V714" s="25" t="str">
        <f t="shared" si="122"/>
        <v>0</v>
      </c>
      <c r="W714" s="25" t="str">
        <f t="shared" si="123"/>
        <v>0</v>
      </c>
    </row>
    <row r="715" ht="15.75" customHeight="1">
      <c r="D715" s="189"/>
      <c r="G715" s="190"/>
      <c r="R715" s="35" t="str">
        <f t="shared" si="118"/>
        <v>0</v>
      </c>
      <c r="S715" s="25" t="str">
        <f t="shared" si="119"/>
        <v>0</v>
      </c>
      <c r="T715" s="25" t="str">
        <f t="shared" si="120"/>
        <v>0</v>
      </c>
      <c r="U715" s="25" t="str">
        <f t="shared" si="121"/>
        <v>0</v>
      </c>
      <c r="V715" s="25" t="str">
        <f t="shared" si="122"/>
        <v>0</v>
      </c>
      <c r="W715" s="25" t="str">
        <f t="shared" si="123"/>
        <v>0</v>
      </c>
    </row>
    <row r="716" ht="15.75" customHeight="1">
      <c r="D716" s="189"/>
      <c r="G716" s="190"/>
      <c r="R716" s="35" t="str">
        <f t="shared" si="118"/>
        <v>0</v>
      </c>
      <c r="S716" s="25" t="str">
        <f t="shared" si="119"/>
        <v>0</v>
      </c>
      <c r="T716" s="25" t="str">
        <f t="shared" si="120"/>
        <v>0</v>
      </c>
      <c r="U716" s="25" t="str">
        <f t="shared" si="121"/>
        <v>0</v>
      </c>
      <c r="V716" s="25" t="str">
        <f t="shared" si="122"/>
        <v>0</v>
      </c>
      <c r="W716" s="25" t="str">
        <f t="shared" si="123"/>
        <v>0</v>
      </c>
    </row>
    <row r="717" ht="15.75" customHeight="1">
      <c r="D717" s="189"/>
      <c r="G717" s="190"/>
      <c r="R717" s="35" t="str">
        <f t="shared" si="118"/>
        <v>0</v>
      </c>
      <c r="S717" s="25" t="str">
        <f t="shared" si="119"/>
        <v>0</v>
      </c>
      <c r="T717" s="25" t="str">
        <f t="shared" si="120"/>
        <v>0</v>
      </c>
      <c r="U717" s="25" t="str">
        <f t="shared" si="121"/>
        <v>0</v>
      </c>
      <c r="V717" s="25" t="str">
        <f t="shared" si="122"/>
        <v>0</v>
      </c>
      <c r="W717" s="25" t="str">
        <f t="shared" si="123"/>
        <v>0</v>
      </c>
    </row>
    <row r="718" ht="15.75" customHeight="1">
      <c r="D718" s="189"/>
      <c r="G718" s="190"/>
      <c r="R718" s="35" t="str">
        <f t="shared" si="118"/>
        <v>0</v>
      </c>
      <c r="S718" s="25" t="str">
        <f t="shared" si="119"/>
        <v>0</v>
      </c>
      <c r="T718" s="25" t="str">
        <f t="shared" si="120"/>
        <v>0</v>
      </c>
      <c r="U718" s="25" t="str">
        <f t="shared" si="121"/>
        <v>0</v>
      </c>
      <c r="V718" s="25" t="str">
        <f t="shared" si="122"/>
        <v>0</v>
      </c>
      <c r="W718" s="25" t="str">
        <f t="shared" si="123"/>
        <v>0</v>
      </c>
    </row>
    <row r="719" ht="15.75" customHeight="1">
      <c r="D719" s="189"/>
      <c r="G719" s="190"/>
      <c r="R719" s="35" t="str">
        <f t="shared" si="118"/>
        <v>0</v>
      </c>
      <c r="S719" s="25" t="str">
        <f t="shared" si="119"/>
        <v>0</v>
      </c>
      <c r="T719" s="25" t="str">
        <f t="shared" si="120"/>
        <v>0</v>
      </c>
      <c r="U719" s="25" t="str">
        <f t="shared" si="121"/>
        <v>0</v>
      </c>
      <c r="V719" s="25" t="str">
        <f t="shared" si="122"/>
        <v>0</v>
      </c>
      <c r="W719" s="25" t="str">
        <f t="shared" si="123"/>
        <v>0</v>
      </c>
    </row>
    <row r="720" ht="15.75" customHeight="1">
      <c r="D720" s="189"/>
      <c r="G720" s="190"/>
      <c r="R720" s="35" t="str">
        <f t="shared" si="118"/>
        <v>0</v>
      </c>
      <c r="S720" s="25" t="str">
        <f t="shared" si="119"/>
        <v>0</v>
      </c>
      <c r="T720" s="25" t="str">
        <f t="shared" si="120"/>
        <v>0</v>
      </c>
      <c r="U720" s="25" t="str">
        <f t="shared" si="121"/>
        <v>0</v>
      </c>
      <c r="V720" s="25" t="str">
        <f t="shared" si="122"/>
        <v>0</v>
      </c>
      <c r="W720" s="25" t="str">
        <f t="shared" si="123"/>
        <v>0</v>
      </c>
    </row>
    <row r="721" ht="15.75" customHeight="1">
      <c r="D721" s="189"/>
      <c r="G721" s="190"/>
      <c r="R721" s="35" t="str">
        <f t="shared" si="118"/>
        <v>0</v>
      </c>
      <c r="S721" s="25" t="str">
        <f t="shared" si="119"/>
        <v>0</v>
      </c>
      <c r="T721" s="25" t="str">
        <f t="shared" si="120"/>
        <v>0</v>
      </c>
      <c r="U721" s="25" t="str">
        <f t="shared" si="121"/>
        <v>0</v>
      </c>
      <c r="V721" s="25" t="str">
        <f t="shared" si="122"/>
        <v>0</v>
      </c>
      <c r="W721" s="25" t="str">
        <f t="shared" si="123"/>
        <v>0</v>
      </c>
    </row>
    <row r="722" ht="15.75" customHeight="1">
      <c r="D722" s="189"/>
      <c r="G722" s="190"/>
      <c r="R722" s="35" t="str">
        <f t="shared" si="118"/>
        <v>0</v>
      </c>
      <c r="S722" s="25" t="str">
        <f t="shared" si="119"/>
        <v>0</v>
      </c>
      <c r="T722" s="25" t="str">
        <f t="shared" si="120"/>
        <v>0</v>
      </c>
      <c r="U722" s="25" t="str">
        <f t="shared" si="121"/>
        <v>0</v>
      </c>
      <c r="V722" s="25" t="str">
        <f t="shared" si="122"/>
        <v>0</v>
      </c>
      <c r="W722" s="25" t="str">
        <f t="shared" si="123"/>
        <v>0</v>
      </c>
    </row>
    <row r="723" ht="15.75" customHeight="1">
      <c r="D723" s="189"/>
      <c r="G723" s="190"/>
      <c r="R723" s="35" t="str">
        <f t="shared" si="118"/>
        <v>0</v>
      </c>
      <c r="S723" s="25" t="str">
        <f t="shared" si="119"/>
        <v>0</v>
      </c>
      <c r="T723" s="25" t="str">
        <f t="shared" si="120"/>
        <v>0</v>
      </c>
      <c r="U723" s="25" t="str">
        <f t="shared" si="121"/>
        <v>0</v>
      </c>
      <c r="V723" s="25" t="str">
        <f t="shared" si="122"/>
        <v>0</v>
      </c>
      <c r="W723" s="25" t="str">
        <f t="shared" si="123"/>
        <v>0</v>
      </c>
    </row>
    <row r="724" ht="15.75" customHeight="1">
      <c r="D724" s="189"/>
      <c r="G724" s="190"/>
      <c r="R724" s="35" t="str">
        <f t="shared" si="118"/>
        <v>0</v>
      </c>
      <c r="S724" s="25" t="str">
        <f t="shared" si="119"/>
        <v>0</v>
      </c>
      <c r="T724" s="25" t="str">
        <f t="shared" si="120"/>
        <v>0</v>
      </c>
      <c r="U724" s="25" t="str">
        <f t="shared" si="121"/>
        <v>0</v>
      </c>
      <c r="V724" s="25" t="str">
        <f t="shared" si="122"/>
        <v>0</v>
      </c>
      <c r="W724" s="25" t="str">
        <f t="shared" si="123"/>
        <v>0</v>
      </c>
    </row>
    <row r="725" ht="15.75" customHeight="1">
      <c r="D725" s="189"/>
      <c r="G725" s="190"/>
      <c r="R725" s="35" t="str">
        <f t="shared" si="118"/>
        <v>0</v>
      </c>
      <c r="S725" s="25" t="str">
        <f t="shared" si="119"/>
        <v>0</v>
      </c>
      <c r="T725" s="25" t="str">
        <f t="shared" si="120"/>
        <v>0</v>
      </c>
      <c r="U725" s="25" t="str">
        <f t="shared" si="121"/>
        <v>0</v>
      </c>
      <c r="V725" s="25" t="str">
        <f t="shared" si="122"/>
        <v>0</v>
      </c>
      <c r="W725" s="25" t="str">
        <f t="shared" si="123"/>
        <v>0</v>
      </c>
    </row>
    <row r="726" ht="15.75" customHeight="1">
      <c r="D726" s="189"/>
      <c r="G726" s="190"/>
      <c r="R726" s="35" t="str">
        <f t="shared" si="118"/>
        <v>0</v>
      </c>
      <c r="S726" s="25" t="str">
        <f t="shared" si="119"/>
        <v>0</v>
      </c>
      <c r="T726" s="25" t="str">
        <f t="shared" si="120"/>
        <v>0</v>
      </c>
      <c r="U726" s="25" t="str">
        <f t="shared" si="121"/>
        <v>0</v>
      </c>
      <c r="V726" s="25" t="str">
        <f t="shared" si="122"/>
        <v>0</v>
      </c>
      <c r="W726" s="25" t="str">
        <f t="shared" si="123"/>
        <v>0</v>
      </c>
    </row>
    <row r="727" ht="15.75" customHeight="1">
      <c r="D727" s="189"/>
      <c r="G727" s="190"/>
      <c r="R727" s="35" t="str">
        <f t="shared" si="118"/>
        <v>0</v>
      </c>
      <c r="S727" s="25" t="str">
        <f t="shared" si="119"/>
        <v>0</v>
      </c>
      <c r="T727" s="25" t="str">
        <f t="shared" si="120"/>
        <v>0</v>
      </c>
      <c r="U727" s="25" t="str">
        <f t="shared" si="121"/>
        <v>0</v>
      </c>
      <c r="V727" s="25" t="str">
        <f t="shared" si="122"/>
        <v>0</v>
      </c>
      <c r="W727" s="25" t="str">
        <f t="shared" si="123"/>
        <v>0</v>
      </c>
    </row>
    <row r="728" ht="15.75" customHeight="1">
      <c r="D728" s="189"/>
      <c r="G728" s="190"/>
      <c r="R728" s="35" t="str">
        <f t="shared" si="118"/>
        <v>0</v>
      </c>
      <c r="S728" s="25" t="str">
        <f t="shared" si="119"/>
        <v>0</v>
      </c>
      <c r="T728" s="25" t="str">
        <f t="shared" si="120"/>
        <v>0</v>
      </c>
      <c r="U728" s="25" t="str">
        <f t="shared" si="121"/>
        <v>0</v>
      </c>
      <c r="V728" s="25" t="str">
        <f t="shared" si="122"/>
        <v>0</v>
      </c>
      <c r="W728" s="25" t="str">
        <f t="shared" si="123"/>
        <v>0</v>
      </c>
    </row>
    <row r="729" ht="15.75" customHeight="1">
      <c r="D729" s="189"/>
      <c r="G729" s="190"/>
      <c r="R729" s="35" t="str">
        <f t="shared" si="118"/>
        <v>0</v>
      </c>
      <c r="S729" s="25" t="str">
        <f t="shared" si="119"/>
        <v>0</v>
      </c>
      <c r="T729" s="25" t="str">
        <f t="shared" si="120"/>
        <v>0</v>
      </c>
      <c r="U729" s="25" t="str">
        <f t="shared" si="121"/>
        <v>0</v>
      </c>
      <c r="V729" s="25" t="str">
        <f t="shared" si="122"/>
        <v>0</v>
      </c>
      <c r="W729" s="25" t="str">
        <f t="shared" si="123"/>
        <v>0</v>
      </c>
    </row>
    <row r="730" ht="15.75" customHeight="1">
      <c r="D730" s="189"/>
      <c r="G730" s="190"/>
      <c r="R730" s="35" t="str">
        <f t="shared" si="118"/>
        <v>0</v>
      </c>
      <c r="S730" s="25" t="str">
        <f t="shared" si="119"/>
        <v>0</v>
      </c>
      <c r="T730" s="25" t="str">
        <f t="shared" si="120"/>
        <v>0</v>
      </c>
      <c r="U730" s="25" t="str">
        <f t="shared" si="121"/>
        <v>0</v>
      </c>
      <c r="V730" s="25" t="str">
        <f t="shared" si="122"/>
        <v>0</v>
      </c>
      <c r="W730" s="25" t="str">
        <f t="shared" si="123"/>
        <v>0</v>
      </c>
    </row>
    <row r="731" ht="15.75" customHeight="1">
      <c r="D731" s="189"/>
      <c r="G731" s="190"/>
      <c r="R731" s="35" t="str">
        <f t="shared" si="118"/>
        <v>0</v>
      </c>
      <c r="S731" s="25" t="str">
        <f t="shared" si="119"/>
        <v>0</v>
      </c>
      <c r="T731" s="25" t="str">
        <f t="shared" si="120"/>
        <v>0</v>
      </c>
      <c r="U731" s="25" t="str">
        <f t="shared" si="121"/>
        <v>0</v>
      </c>
      <c r="V731" s="25" t="str">
        <f t="shared" si="122"/>
        <v>0</v>
      </c>
      <c r="W731" s="25" t="str">
        <f t="shared" si="123"/>
        <v>0</v>
      </c>
    </row>
    <row r="732" ht="15.75" customHeight="1">
      <c r="D732" s="189"/>
      <c r="G732" s="190"/>
      <c r="R732" s="35" t="str">
        <f t="shared" si="118"/>
        <v>0</v>
      </c>
      <c r="S732" s="25" t="str">
        <f t="shared" si="119"/>
        <v>0</v>
      </c>
      <c r="T732" s="25" t="str">
        <f t="shared" si="120"/>
        <v>0</v>
      </c>
      <c r="U732" s="25" t="str">
        <f t="shared" si="121"/>
        <v>0</v>
      </c>
      <c r="V732" s="25" t="str">
        <f t="shared" si="122"/>
        <v>0</v>
      </c>
      <c r="W732" s="25" t="str">
        <f t="shared" si="123"/>
        <v>0</v>
      </c>
    </row>
    <row r="733" ht="15.75" customHeight="1">
      <c r="D733" s="189"/>
      <c r="G733" s="190"/>
      <c r="R733" s="35" t="str">
        <f t="shared" si="118"/>
        <v>0</v>
      </c>
      <c r="S733" s="25" t="str">
        <f t="shared" si="119"/>
        <v>0</v>
      </c>
      <c r="T733" s="25" t="str">
        <f t="shared" si="120"/>
        <v>0</v>
      </c>
      <c r="U733" s="25" t="str">
        <f t="shared" si="121"/>
        <v>0</v>
      </c>
      <c r="V733" s="25" t="str">
        <f t="shared" si="122"/>
        <v>0</v>
      </c>
      <c r="W733" s="25" t="str">
        <f t="shared" si="123"/>
        <v>0</v>
      </c>
    </row>
    <row r="734" ht="15.75" customHeight="1">
      <c r="D734" s="189"/>
      <c r="G734" s="190"/>
      <c r="R734" s="35" t="str">
        <f t="shared" si="118"/>
        <v>0</v>
      </c>
      <c r="S734" s="25" t="str">
        <f t="shared" si="119"/>
        <v>0</v>
      </c>
      <c r="T734" s="25" t="str">
        <f t="shared" si="120"/>
        <v>0</v>
      </c>
      <c r="U734" s="25" t="str">
        <f t="shared" si="121"/>
        <v>0</v>
      </c>
      <c r="V734" s="25" t="str">
        <f t="shared" si="122"/>
        <v>0</v>
      </c>
      <c r="W734" s="25" t="str">
        <f t="shared" si="123"/>
        <v>0</v>
      </c>
    </row>
    <row r="735" ht="15.75" customHeight="1">
      <c r="D735" s="189"/>
      <c r="G735" s="190"/>
      <c r="R735" s="35" t="str">
        <f t="shared" si="118"/>
        <v>0</v>
      </c>
      <c r="S735" s="25" t="str">
        <f t="shared" si="119"/>
        <v>0</v>
      </c>
      <c r="T735" s="25" t="str">
        <f t="shared" si="120"/>
        <v>0</v>
      </c>
      <c r="U735" s="25" t="str">
        <f t="shared" si="121"/>
        <v>0</v>
      </c>
      <c r="V735" s="25" t="str">
        <f t="shared" si="122"/>
        <v>0</v>
      </c>
      <c r="W735" s="25" t="str">
        <f t="shared" si="123"/>
        <v>0</v>
      </c>
    </row>
    <row r="736" ht="15.75" customHeight="1">
      <c r="D736" s="189"/>
      <c r="G736" s="190"/>
      <c r="R736" s="35" t="str">
        <f t="shared" si="118"/>
        <v>0</v>
      </c>
      <c r="S736" s="25" t="str">
        <f t="shared" si="119"/>
        <v>0</v>
      </c>
      <c r="T736" s="25" t="str">
        <f t="shared" si="120"/>
        <v>0</v>
      </c>
      <c r="U736" s="25" t="str">
        <f t="shared" si="121"/>
        <v>0</v>
      </c>
      <c r="V736" s="25" t="str">
        <f t="shared" si="122"/>
        <v>0</v>
      </c>
      <c r="W736" s="25" t="str">
        <f t="shared" si="123"/>
        <v>0</v>
      </c>
    </row>
    <row r="737" ht="15.75" customHeight="1">
      <c r="D737" s="189"/>
      <c r="G737" s="190"/>
      <c r="R737" s="35" t="str">
        <f t="shared" si="118"/>
        <v>0</v>
      </c>
      <c r="S737" s="25" t="str">
        <f t="shared" si="119"/>
        <v>0</v>
      </c>
      <c r="T737" s="25" t="str">
        <f t="shared" si="120"/>
        <v>0</v>
      </c>
      <c r="U737" s="25" t="str">
        <f t="shared" si="121"/>
        <v>0</v>
      </c>
      <c r="V737" s="25" t="str">
        <f t="shared" si="122"/>
        <v>0</v>
      </c>
      <c r="W737" s="25" t="str">
        <f t="shared" si="123"/>
        <v>0</v>
      </c>
    </row>
    <row r="738" ht="15.75" customHeight="1">
      <c r="D738" s="189"/>
      <c r="G738" s="190"/>
      <c r="R738" s="35" t="str">
        <f t="shared" si="118"/>
        <v>0</v>
      </c>
      <c r="S738" s="25" t="str">
        <f t="shared" si="119"/>
        <v>0</v>
      </c>
      <c r="T738" s="25" t="str">
        <f t="shared" si="120"/>
        <v>0</v>
      </c>
      <c r="U738" s="25" t="str">
        <f t="shared" si="121"/>
        <v>0</v>
      </c>
      <c r="V738" s="25" t="str">
        <f t="shared" si="122"/>
        <v>0</v>
      </c>
      <c r="W738" s="25" t="str">
        <f t="shared" si="123"/>
        <v>0</v>
      </c>
    </row>
    <row r="739" ht="15.75" customHeight="1">
      <c r="D739" s="189"/>
      <c r="G739" s="190"/>
      <c r="R739" s="35" t="str">
        <f t="shared" si="118"/>
        <v>0</v>
      </c>
      <c r="S739" s="25" t="str">
        <f t="shared" si="119"/>
        <v>0</v>
      </c>
      <c r="T739" s="25" t="str">
        <f t="shared" si="120"/>
        <v>0</v>
      </c>
      <c r="U739" s="25" t="str">
        <f t="shared" si="121"/>
        <v>0</v>
      </c>
      <c r="V739" s="25" t="str">
        <f t="shared" si="122"/>
        <v>0</v>
      </c>
      <c r="W739" s="25" t="str">
        <f t="shared" si="123"/>
        <v>0</v>
      </c>
    </row>
    <row r="740" ht="15.75" customHeight="1">
      <c r="D740" s="189"/>
      <c r="G740" s="190"/>
      <c r="R740" s="35" t="str">
        <f t="shared" si="118"/>
        <v>0</v>
      </c>
      <c r="S740" s="25" t="str">
        <f t="shared" si="119"/>
        <v>0</v>
      </c>
      <c r="T740" s="25" t="str">
        <f t="shared" si="120"/>
        <v>0</v>
      </c>
      <c r="U740" s="25" t="str">
        <f t="shared" si="121"/>
        <v>0</v>
      </c>
      <c r="V740" s="25" t="str">
        <f t="shared" si="122"/>
        <v>0</v>
      </c>
      <c r="W740" s="25" t="str">
        <f t="shared" si="123"/>
        <v>0</v>
      </c>
    </row>
    <row r="741" ht="15.75" customHeight="1">
      <c r="D741" s="189"/>
      <c r="G741" s="190"/>
      <c r="R741" s="35" t="str">
        <f t="shared" si="118"/>
        <v>0</v>
      </c>
      <c r="S741" s="25" t="str">
        <f t="shared" si="119"/>
        <v>0</v>
      </c>
      <c r="T741" s="25" t="str">
        <f t="shared" si="120"/>
        <v>0</v>
      </c>
      <c r="U741" s="25" t="str">
        <f t="shared" si="121"/>
        <v>0</v>
      </c>
      <c r="V741" s="25" t="str">
        <f t="shared" si="122"/>
        <v>0</v>
      </c>
      <c r="W741" s="25" t="str">
        <f t="shared" si="123"/>
        <v>0</v>
      </c>
    </row>
    <row r="742" ht="15.75" customHeight="1">
      <c r="D742" s="189"/>
      <c r="G742" s="190"/>
      <c r="R742" s="35" t="str">
        <f t="shared" si="118"/>
        <v>0</v>
      </c>
      <c r="S742" s="25" t="str">
        <f t="shared" si="119"/>
        <v>0</v>
      </c>
      <c r="T742" s="25" t="str">
        <f t="shared" si="120"/>
        <v>0</v>
      </c>
      <c r="U742" s="25" t="str">
        <f t="shared" si="121"/>
        <v>0</v>
      </c>
      <c r="V742" s="25" t="str">
        <f t="shared" si="122"/>
        <v>0</v>
      </c>
      <c r="W742" s="25" t="str">
        <f t="shared" si="123"/>
        <v>0</v>
      </c>
    </row>
    <row r="743" ht="15.75" customHeight="1">
      <c r="D743" s="189"/>
      <c r="G743" s="190"/>
      <c r="R743" s="35" t="str">
        <f t="shared" si="118"/>
        <v>0</v>
      </c>
      <c r="S743" s="25" t="str">
        <f t="shared" si="119"/>
        <v>0</v>
      </c>
      <c r="T743" s="25" t="str">
        <f t="shared" si="120"/>
        <v>0</v>
      </c>
      <c r="U743" s="25" t="str">
        <f t="shared" si="121"/>
        <v>0</v>
      </c>
      <c r="V743" s="25" t="str">
        <f t="shared" si="122"/>
        <v>0</v>
      </c>
      <c r="W743" s="25" t="str">
        <f t="shared" si="123"/>
        <v>0</v>
      </c>
    </row>
    <row r="744" ht="15.75" customHeight="1">
      <c r="D744" s="189"/>
      <c r="G744" s="190"/>
      <c r="R744" s="35" t="str">
        <f t="shared" si="118"/>
        <v>0</v>
      </c>
      <c r="S744" s="25" t="str">
        <f t="shared" si="119"/>
        <v>0</v>
      </c>
      <c r="T744" s="25" t="str">
        <f t="shared" si="120"/>
        <v>0</v>
      </c>
      <c r="U744" s="25" t="str">
        <f t="shared" si="121"/>
        <v>0</v>
      </c>
      <c r="V744" s="25" t="str">
        <f t="shared" si="122"/>
        <v>0</v>
      </c>
      <c r="W744" s="25" t="str">
        <f t="shared" si="123"/>
        <v>0</v>
      </c>
    </row>
    <row r="745" ht="15.75" customHeight="1">
      <c r="D745" s="189"/>
      <c r="G745" s="190"/>
      <c r="R745" s="35" t="str">
        <f t="shared" si="118"/>
        <v>0</v>
      </c>
      <c r="S745" s="25" t="str">
        <f t="shared" si="119"/>
        <v>0</v>
      </c>
      <c r="T745" s="25" t="str">
        <f t="shared" si="120"/>
        <v>0</v>
      </c>
      <c r="U745" s="25" t="str">
        <f t="shared" si="121"/>
        <v>0</v>
      </c>
      <c r="V745" s="25" t="str">
        <f t="shared" si="122"/>
        <v>0</v>
      </c>
      <c r="W745" s="25" t="str">
        <f t="shared" si="123"/>
        <v>0</v>
      </c>
    </row>
    <row r="746" ht="15.75" customHeight="1">
      <c r="D746" s="189"/>
      <c r="G746" s="190"/>
      <c r="R746" s="35" t="str">
        <f t="shared" si="118"/>
        <v>0</v>
      </c>
      <c r="S746" s="25" t="str">
        <f t="shared" si="119"/>
        <v>0</v>
      </c>
      <c r="T746" s="25" t="str">
        <f t="shared" si="120"/>
        <v>0</v>
      </c>
      <c r="U746" s="25" t="str">
        <f t="shared" si="121"/>
        <v>0</v>
      </c>
      <c r="V746" s="25" t="str">
        <f t="shared" si="122"/>
        <v>0</v>
      </c>
      <c r="W746" s="25" t="str">
        <f t="shared" si="123"/>
        <v>0</v>
      </c>
    </row>
    <row r="747" ht="15.75" customHeight="1">
      <c r="D747" s="189"/>
      <c r="G747" s="190"/>
      <c r="R747" s="35" t="str">
        <f t="shared" si="118"/>
        <v>0</v>
      </c>
      <c r="S747" s="25" t="str">
        <f t="shared" si="119"/>
        <v>0</v>
      </c>
      <c r="T747" s="25" t="str">
        <f t="shared" si="120"/>
        <v>0</v>
      </c>
      <c r="U747" s="25" t="str">
        <f t="shared" si="121"/>
        <v>0</v>
      </c>
      <c r="V747" s="25" t="str">
        <f t="shared" si="122"/>
        <v>0</v>
      </c>
      <c r="W747" s="25" t="str">
        <f t="shared" si="123"/>
        <v>0</v>
      </c>
    </row>
    <row r="748" ht="15.75" customHeight="1">
      <c r="D748" s="189"/>
      <c r="G748" s="190"/>
      <c r="R748" s="35" t="str">
        <f t="shared" si="118"/>
        <v>0</v>
      </c>
      <c r="S748" s="25" t="str">
        <f t="shared" si="119"/>
        <v>0</v>
      </c>
      <c r="T748" s="25" t="str">
        <f t="shared" si="120"/>
        <v>0</v>
      </c>
      <c r="U748" s="25" t="str">
        <f t="shared" si="121"/>
        <v>0</v>
      </c>
      <c r="V748" s="25" t="str">
        <f t="shared" si="122"/>
        <v>0</v>
      </c>
      <c r="W748" s="25" t="str">
        <f t="shared" si="123"/>
        <v>0</v>
      </c>
    </row>
    <row r="749" ht="15.75" customHeight="1">
      <c r="D749" s="189"/>
      <c r="G749" s="190"/>
      <c r="R749" s="35" t="str">
        <f t="shared" si="118"/>
        <v>0</v>
      </c>
      <c r="S749" s="25" t="str">
        <f t="shared" si="119"/>
        <v>0</v>
      </c>
      <c r="T749" s="25" t="str">
        <f t="shared" si="120"/>
        <v>0</v>
      </c>
      <c r="U749" s="25" t="str">
        <f t="shared" si="121"/>
        <v>0</v>
      </c>
      <c r="V749" s="25" t="str">
        <f t="shared" si="122"/>
        <v>0</v>
      </c>
      <c r="W749" s="25" t="str">
        <f t="shared" si="123"/>
        <v>0</v>
      </c>
    </row>
    <row r="750" ht="15.75" customHeight="1">
      <c r="D750" s="189"/>
      <c r="G750" s="190"/>
      <c r="R750" s="35" t="str">
        <f t="shared" si="118"/>
        <v>0</v>
      </c>
      <c r="S750" s="25" t="str">
        <f t="shared" si="119"/>
        <v>0</v>
      </c>
      <c r="T750" s="25" t="str">
        <f t="shared" si="120"/>
        <v>0</v>
      </c>
      <c r="U750" s="25" t="str">
        <f t="shared" si="121"/>
        <v>0</v>
      </c>
      <c r="V750" s="25" t="str">
        <f t="shared" si="122"/>
        <v>0</v>
      </c>
      <c r="W750" s="25" t="str">
        <f t="shared" si="123"/>
        <v>0</v>
      </c>
    </row>
    <row r="751" ht="15.75" customHeight="1">
      <c r="D751" s="189"/>
      <c r="G751" s="190"/>
      <c r="R751" s="35" t="str">
        <f t="shared" si="118"/>
        <v>0</v>
      </c>
      <c r="S751" s="25" t="str">
        <f t="shared" si="119"/>
        <v>0</v>
      </c>
      <c r="T751" s="25" t="str">
        <f t="shared" si="120"/>
        <v>0</v>
      </c>
      <c r="U751" s="25" t="str">
        <f t="shared" si="121"/>
        <v>0</v>
      </c>
      <c r="V751" s="25" t="str">
        <f t="shared" si="122"/>
        <v>0</v>
      </c>
      <c r="W751" s="25" t="str">
        <f t="shared" si="123"/>
        <v>0</v>
      </c>
    </row>
    <row r="752" ht="15.75" customHeight="1">
      <c r="D752" s="189"/>
      <c r="G752" s="190"/>
      <c r="R752" s="35" t="str">
        <f t="shared" si="118"/>
        <v>0</v>
      </c>
      <c r="S752" s="25" t="str">
        <f t="shared" si="119"/>
        <v>0</v>
      </c>
      <c r="T752" s="25" t="str">
        <f t="shared" si="120"/>
        <v>0</v>
      </c>
      <c r="U752" s="25" t="str">
        <f t="shared" si="121"/>
        <v>0</v>
      </c>
      <c r="V752" s="25" t="str">
        <f t="shared" si="122"/>
        <v>0</v>
      </c>
      <c r="W752" s="25" t="str">
        <f t="shared" si="123"/>
        <v>0</v>
      </c>
    </row>
    <row r="753" ht="15.75" customHeight="1">
      <c r="D753" s="189"/>
      <c r="G753" s="190"/>
      <c r="R753" s="35" t="str">
        <f t="shared" si="118"/>
        <v>0</v>
      </c>
      <c r="S753" s="25" t="str">
        <f t="shared" si="119"/>
        <v>0</v>
      </c>
      <c r="T753" s="25" t="str">
        <f t="shared" si="120"/>
        <v>0</v>
      </c>
      <c r="U753" s="25" t="str">
        <f t="shared" si="121"/>
        <v>0</v>
      </c>
      <c r="V753" s="25" t="str">
        <f t="shared" si="122"/>
        <v>0</v>
      </c>
      <c r="W753" s="25" t="str">
        <f t="shared" si="123"/>
        <v>0</v>
      </c>
    </row>
    <row r="754" ht="15.75" customHeight="1">
      <c r="D754" s="189"/>
      <c r="G754" s="190"/>
      <c r="R754" s="35" t="str">
        <f t="shared" si="118"/>
        <v>0</v>
      </c>
      <c r="S754" s="25" t="str">
        <f t="shared" si="119"/>
        <v>0</v>
      </c>
      <c r="T754" s="25" t="str">
        <f t="shared" si="120"/>
        <v>0</v>
      </c>
      <c r="U754" s="25" t="str">
        <f t="shared" si="121"/>
        <v>0</v>
      </c>
      <c r="V754" s="25" t="str">
        <f t="shared" si="122"/>
        <v>0</v>
      </c>
      <c r="W754" s="25" t="str">
        <f t="shared" si="123"/>
        <v>0</v>
      </c>
    </row>
    <row r="755" ht="15.75" customHeight="1">
      <c r="D755" s="189"/>
      <c r="G755" s="190"/>
      <c r="R755" s="35" t="str">
        <f t="shared" si="118"/>
        <v>0</v>
      </c>
      <c r="S755" s="25" t="str">
        <f t="shared" si="119"/>
        <v>0</v>
      </c>
      <c r="T755" s="25" t="str">
        <f t="shared" si="120"/>
        <v>0</v>
      </c>
      <c r="U755" s="25" t="str">
        <f t="shared" si="121"/>
        <v>0</v>
      </c>
      <c r="V755" s="25" t="str">
        <f t="shared" si="122"/>
        <v>0</v>
      </c>
      <c r="W755" s="25" t="str">
        <f t="shared" si="123"/>
        <v>0</v>
      </c>
    </row>
    <row r="756" ht="15.75" customHeight="1">
      <c r="D756" s="189"/>
      <c r="G756" s="190"/>
      <c r="R756" s="35" t="str">
        <f t="shared" si="118"/>
        <v>0</v>
      </c>
      <c r="S756" s="25" t="str">
        <f t="shared" si="119"/>
        <v>0</v>
      </c>
      <c r="T756" s="25" t="str">
        <f t="shared" si="120"/>
        <v>0</v>
      </c>
      <c r="U756" s="25" t="str">
        <f t="shared" si="121"/>
        <v>0</v>
      </c>
      <c r="V756" s="25" t="str">
        <f t="shared" si="122"/>
        <v>0</v>
      </c>
      <c r="W756" s="25" t="str">
        <f t="shared" si="123"/>
        <v>0</v>
      </c>
    </row>
    <row r="757" ht="15.75" customHeight="1">
      <c r="D757" s="189"/>
      <c r="G757" s="190"/>
      <c r="R757" s="35" t="str">
        <f t="shared" si="118"/>
        <v>0</v>
      </c>
      <c r="S757" s="25" t="str">
        <f t="shared" si="119"/>
        <v>0</v>
      </c>
      <c r="T757" s="25" t="str">
        <f t="shared" si="120"/>
        <v>0</v>
      </c>
      <c r="U757" s="25" t="str">
        <f t="shared" si="121"/>
        <v>0</v>
      </c>
      <c r="V757" s="25" t="str">
        <f t="shared" si="122"/>
        <v>0</v>
      </c>
      <c r="W757" s="25" t="str">
        <f t="shared" si="123"/>
        <v>0</v>
      </c>
    </row>
    <row r="758" ht="15.75" customHeight="1">
      <c r="D758" s="189"/>
      <c r="G758" s="190"/>
      <c r="R758" s="35" t="str">
        <f t="shared" si="118"/>
        <v>0</v>
      </c>
      <c r="S758" s="25" t="str">
        <f t="shared" si="119"/>
        <v>0</v>
      </c>
      <c r="T758" s="25" t="str">
        <f t="shared" si="120"/>
        <v>0</v>
      </c>
      <c r="U758" s="25" t="str">
        <f t="shared" si="121"/>
        <v>0</v>
      </c>
      <c r="V758" s="25" t="str">
        <f t="shared" si="122"/>
        <v>0</v>
      </c>
      <c r="W758" s="25" t="str">
        <f t="shared" si="123"/>
        <v>0</v>
      </c>
    </row>
    <row r="759" ht="15.75" customHeight="1">
      <c r="D759" s="189"/>
      <c r="G759" s="190"/>
      <c r="R759" s="35" t="str">
        <f t="shared" si="118"/>
        <v>0</v>
      </c>
      <c r="S759" s="25" t="str">
        <f t="shared" si="119"/>
        <v>0</v>
      </c>
      <c r="T759" s="25" t="str">
        <f t="shared" si="120"/>
        <v>0</v>
      </c>
      <c r="U759" s="25" t="str">
        <f t="shared" si="121"/>
        <v>0</v>
      </c>
      <c r="V759" s="25" t="str">
        <f t="shared" si="122"/>
        <v>0</v>
      </c>
      <c r="W759" s="25" t="str">
        <f t="shared" si="123"/>
        <v>0</v>
      </c>
    </row>
    <row r="760" ht="15.75" customHeight="1">
      <c r="D760" s="189"/>
      <c r="G760" s="190"/>
      <c r="R760" s="35" t="str">
        <f t="shared" si="118"/>
        <v>0</v>
      </c>
      <c r="S760" s="25" t="str">
        <f t="shared" si="119"/>
        <v>0</v>
      </c>
      <c r="T760" s="25" t="str">
        <f t="shared" si="120"/>
        <v>0</v>
      </c>
      <c r="U760" s="25" t="str">
        <f t="shared" si="121"/>
        <v>0</v>
      </c>
      <c r="V760" s="25" t="str">
        <f t="shared" si="122"/>
        <v>0</v>
      </c>
      <c r="W760" s="25" t="str">
        <f t="shared" si="123"/>
        <v>0</v>
      </c>
    </row>
    <row r="761" ht="15.75" customHeight="1">
      <c r="D761" s="189"/>
      <c r="G761" s="190"/>
      <c r="R761" s="35" t="str">
        <f t="shared" si="118"/>
        <v>0</v>
      </c>
      <c r="S761" s="25" t="str">
        <f t="shared" si="119"/>
        <v>0</v>
      </c>
      <c r="T761" s="25" t="str">
        <f t="shared" si="120"/>
        <v>0</v>
      </c>
      <c r="U761" s="25" t="str">
        <f t="shared" si="121"/>
        <v>0</v>
      </c>
      <c r="V761" s="25" t="str">
        <f t="shared" si="122"/>
        <v>0</v>
      </c>
      <c r="W761" s="25" t="str">
        <f t="shared" si="123"/>
        <v>0</v>
      </c>
    </row>
    <row r="762" ht="15.75" customHeight="1">
      <c r="D762" s="189"/>
      <c r="G762" s="190"/>
      <c r="R762" s="35" t="str">
        <f t="shared" si="118"/>
        <v>0</v>
      </c>
      <c r="S762" s="25" t="str">
        <f t="shared" si="119"/>
        <v>0</v>
      </c>
      <c r="T762" s="25" t="str">
        <f t="shared" si="120"/>
        <v>0</v>
      </c>
      <c r="U762" s="25" t="str">
        <f t="shared" si="121"/>
        <v>0</v>
      </c>
      <c r="V762" s="25" t="str">
        <f t="shared" si="122"/>
        <v>0</v>
      </c>
      <c r="W762" s="25" t="str">
        <f t="shared" si="123"/>
        <v>0</v>
      </c>
    </row>
    <row r="763" ht="15.75" customHeight="1">
      <c r="D763" s="189"/>
      <c r="G763" s="190"/>
      <c r="R763" s="35" t="str">
        <f t="shared" si="118"/>
        <v>0</v>
      </c>
      <c r="S763" s="25" t="str">
        <f t="shared" si="119"/>
        <v>0</v>
      </c>
      <c r="T763" s="25" t="str">
        <f t="shared" si="120"/>
        <v>0</v>
      </c>
      <c r="U763" s="25" t="str">
        <f t="shared" si="121"/>
        <v>0</v>
      </c>
      <c r="V763" s="25" t="str">
        <f t="shared" si="122"/>
        <v>0</v>
      </c>
      <c r="W763" s="25" t="str">
        <f t="shared" si="123"/>
        <v>0</v>
      </c>
    </row>
    <row r="764" ht="15.75" customHeight="1">
      <c r="D764" s="189"/>
      <c r="G764" s="190"/>
      <c r="R764" s="35" t="str">
        <f t="shared" si="118"/>
        <v>0</v>
      </c>
      <c r="S764" s="25" t="str">
        <f t="shared" si="119"/>
        <v>0</v>
      </c>
      <c r="T764" s="25" t="str">
        <f t="shared" si="120"/>
        <v>0</v>
      </c>
      <c r="U764" s="25" t="str">
        <f t="shared" si="121"/>
        <v>0</v>
      </c>
      <c r="V764" s="25" t="str">
        <f t="shared" si="122"/>
        <v>0</v>
      </c>
      <c r="W764" s="25" t="str">
        <f t="shared" si="123"/>
        <v>0</v>
      </c>
    </row>
    <row r="765" ht="15.75" customHeight="1">
      <c r="D765" s="189"/>
      <c r="G765" s="190"/>
      <c r="R765" s="35" t="str">
        <f t="shared" si="118"/>
        <v>0</v>
      </c>
      <c r="S765" s="25" t="str">
        <f t="shared" si="119"/>
        <v>0</v>
      </c>
      <c r="T765" s="25" t="str">
        <f t="shared" si="120"/>
        <v>0</v>
      </c>
      <c r="U765" s="25" t="str">
        <f t="shared" si="121"/>
        <v>0</v>
      </c>
      <c r="V765" s="25" t="str">
        <f t="shared" si="122"/>
        <v>0</v>
      </c>
      <c r="W765" s="25" t="str">
        <f t="shared" si="123"/>
        <v>0</v>
      </c>
    </row>
    <row r="766" ht="15.75" customHeight="1">
      <c r="D766" s="189"/>
      <c r="G766" s="190"/>
      <c r="R766" s="35" t="str">
        <f t="shared" si="118"/>
        <v>0</v>
      </c>
      <c r="S766" s="25" t="str">
        <f t="shared" si="119"/>
        <v>0</v>
      </c>
      <c r="T766" s="25" t="str">
        <f t="shared" si="120"/>
        <v>0</v>
      </c>
      <c r="U766" s="25" t="str">
        <f t="shared" si="121"/>
        <v>0</v>
      </c>
      <c r="V766" s="25" t="str">
        <f t="shared" si="122"/>
        <v>0</v>
      </c>
      <c r="W766" s="25" t="str">
        <f t="shared" si="123"/>
        <v>0</v>
      </c>
    </row>
    <row r="767" ht="15.75" customHeight="1">
      <c r="D767" s="189"/>
      <c r="G767" s="190"/>
      <c r="R767" s="35" t="str">
        <f t="shared" si="118"/>
        <v>0</v>
      </c>
      <c r="S767" s="25" t="str">
        <f t="shared" si="119"/>
        <v>0</v>
      </c>
      <c r="T767" s="25" t="str">
        <f t="shared" si="120"/>
        <v>0</v>
      </c>
      <c r="U767" s="25" t="str">
        <f t="shared" si="121"/>
        <v>0</v>
      </c>
      <c r="V767" s="25" t="str">
        <f t="shared" si="122"/>
        <v>0</v>
      </c>
      <c r="W767" s="25" t="str">
        <f t="shared" si="123"/>
        <v>0</v>
      </c>
    </row>
    <row r="768" ht="15.75" customHeight="1">
      <c r="D768" s="189"/>
      <c r="G768" s="190"/>
      <c r="R768" s="35" t="str">
        <f t="shared" si="118"/>
        <v>0</v>
      </c>
      <c r="S768" s="25" t="str">
        <f t="shared" si="119"/>
        <v>0</v>
      </c>
      <c r="T768" s="25" t="str">
        <f t="shared" si="120"/>
        <v>0</v>
      </c>
      <c r="U768" s="25" t="str">
        <f t="shared" si="121"/>
        <v>0</v>
      </c>
      <c r="V768" s="25" t="str">
        <f t="shared" si="122"/>
        <v>0</v>
      </c>
      <c r="W768" s="25" t="str">
        <f t="shared" si="123"/>
        <v>0</v>
      </c>
    </row>
    <row r="769" ht="15.75" customHeight="1">
      <c r="D769" s="189"/>
      <c r="G769" s="190"/>
      <c r="R769" s="35" t="str">
        <f t="shared" si="118"/>
        <v>0</v>
      </c>
      <c r="S769" s="25" t="str">
        <f t="shared" si="119"/>
        <v>0</v>
      </c>
      <c r="T769" s="25" t="str">
        <f t="shared" si="120"/>
        <v>0</v>
      </c>
      <c r="U769" s="25" t="str">
        <f t="shared" si="121"/>
        <v>0</v>
      </c>
      <c r="V769" s="25" t="str">
        <f t="shared" si="122"/>
        <v>0</v>
      </c>
      <c r="W769" s="25" t="str">
        <f t="shared" si="123"/>
        <v>0</v>
      </c>
    </row>
    <row r="770" ht="15.75" customHeight="1">
      <c r="D770" s="189"/>
      <c r="G770" s="190"/>
      <c r="R770" s="35" t="str">
        <f t="shared" si="118"/>
        <v>0</v>
      </c>
      <c r="S770" s="25" t="str">
        <f t="shared" si="119"/>
        <v>0</v>
      </c>
      <c r="T770" s="25" t="str">
        <f t="shared" si="120"/>
        <v>0</v>
      </c>
      <c r="U770" s="25" t="str">
        <f t="shared" si="121"/>
        <v>0</v>
      </c>
      <c r="V770" s="25" t="str">
        <f t="shared" si="122"/>
        <v>0</v>
      </c>
      <c r="W770" s="25" t="str">
        <f t="shared" si="123"/>
        <v>0</v>
      </c>
    </row>
    <row r="771" ht="15.75" customHeight="1">
      <c r="D771" s="189"/>
      <c r="G771" s="190"/>
      <c r="R771" s="35" t="str">
        <f t="shared" si="118"/>
        <v>0</v>
      </c>
      <c r="S771" s="25" t="str">
        <f t="shared" si="119"/>
        <v>0</v>
      </c>
      <c r="T771" s="25" t="str">
        <f t="shared" si="120"/>
        <v>0</v>
      </c>
      <c r="U771" s="25" t="str">
        <f t="shared" si="121"/>
        <v>0</v>
      </c>
      <c r="V771" s="25" t="str">
        <f t="shared" si="122"/>
        <v>0</v>
      </c>
      <c r="W771" s="25" t="str">
        <f t="shared" si="123"/>
        <v>0</v>
      </c>
    </row>
    <row r="772" ht="15.75" customHeight="1">
      <c r="D772" s="189"/>
      <c r="G772" s="190"/>
      <c r="R772" s="35" t="str">
        <f t="shared" si="118"/>
        <v>0</v>
      </c>
      <c r="S772" s="25" t="str">
        <f t="shared" si="119"/>
        <v>0</v>
      </c>
      <c r="T772" s="25" t="str">
        <f t="shared" si="120"/>
        <v>0</v>
      </c>
      <c r="U772" s="25" t="str">
        <f t="shared" si="121"/>
        <v>0</v>
      </c>
      <c r="V772" s="25" t="str">
        <f t="shared" si="122"/>
        <v>0</v>
      </c>
      <c r="W772" s="25" t="str">
        <f t="shared" si="123"/>
        <v>0</v>
      </c>
    </row>
    <row r="773" ht="15.75" customHeight="1">
      <c r="D773" s="189"/>
      <c r="G773" s="190"/>
      <c r="R773" s="35" t="str">
        <f t="shared" si="118"/>
        <v>0</v>
      </c>
      <c r="S773" s="25" t="str">
        <f t="shared" si="119"/>
        <v>0</v>
      </c>
      <c r="T773" s="25" t="str">
        <f t="shared" si="120"/>
        <v>0</v>
      </c>
      <c r="U773" s="25" t="str">
        <f t="shared" si="121"/>
        <v>0</v>
      </c>
      <c r="V773" s="25" t="str">
        <f t="shared" si="122"/>
        <v>0</v>
      </c>
      <c r="W773" s="25" t="str">
        <f t="shared" si="123"/>
        <v>0</v>
      </c>
    </row>
    <row r="774" ht="15.75" customHeight="1">
      <c r="D774" s="189"/>
      <c r="G774" s="190"/>
      <c r="R774" s="35" t="str">
        <f t="shared" si="118"/>
        <v>0</v>
      </c>
      <c r="S774" s="25" t="str">
        <f t="shared" si="119"/>
        <v>0</v>
      </c>
      <c r="T774" s="25" t="str">
        <f t="shared" si="120"/>
        <v>0</v>
      </c>
      <c r="U774" s="25" t="str">
        <f t="shared" si="121"/>
        <v>0</v>
      </c>
      <c r="V774" s="25" t="str">
        <f t="shared" si="122"/>
        <v>0</v>
      </c>
      <c r="W774" s="25" t="str">
        <f t="shared" si="123"/>
        <v>0</v>
      </c>
    </row>
    <row r="775" ht="15.75" customHeight="1">
      <c r="D775" s="189"/>
      <c r="G775" s="190"/>
      <c r="R775" s="35" t="str">
        <f t="shared" si="118"/>
        <v>0</v>
      </c>
      <c r="S775" s="25" t="str">
        <f t="shared" si="119"/>
        <v>0</v>
      </c>
      <c r="T775" s="25" t="str">
        <f t="shared" si="120"/>
        <v>0</v>
      </c>
      <c r="U775" s="25" t="str">
        <f t="shared" si="121"/>
        <v>0</v>
      </c>
      <c r="V775" s="25" t="str">
        <f t="shared" si="122"/>
        <v>0</v>
      </c>
      <c r="W775" s="25" t="str">
        <f t="shared" si="123"/>
        <v>0</v>
      </c>
    </row>
    <row r="776" ht="15.75" customHeight="1">
      <c r="D776" s="189"/>
      <c r="G776" s="190"/>
      <c r="R776" s="35" t="str">
        <f t="shared" si="118"/>
        <v>0</v>
      </c>
      <c r="S776" s="25" t="str">
        <f t="shared" si="119"/>
        <v>0</v>
      </c>
      <c r="T776" s="25" t="str">
        <f t="shared" si="120"/>
        <v>0</v>
      </c>
      <c r="U776" s="25" t="str">
        <f t="shared" si="121"/>
        <v>0</v>
      </c>
      <c r="V776" s="25" t="str">
        <f t="shared" si="122"/>
        <v>0</v>
      </c>
      <c r="W776" s="25" t="str">
        <f t="shared" si="123"/>
        <v>0</v>
      </c>
    </row>
    <row r="777" ht="15.75" customHeight="1">
      <c r="D777" s="189"/>
      <c r="G777" s="190"/>
      <c r="R777" s="35" t="str">
        <f t="shared" si="118"/>
        <v>0</v>
      </c>
      <c r="S777" s="25" t="str">
        <f t="shared" si="119"/>
        <v>0</v>
      </c>
      <c r="T777" s="25" t="str">
        <f t="shared" si="120"/>
        <v>0</v>
      </c>
      <c r="U777" s="25" t="str">
        <f t="shared" si="121"/>
        <v>0</v>
      </c>
      <c r="V777" s="25" t="str">
        <f t="shared" si="122"/>
        <v>0</v>
      </c>
      <c r="W777" s="25" t="str">
        <f t="shared" si="123"/>
        <v>0</v>
      </c>
    </row>
    <row r="778" ht="15.75" customHeight="1">
      <c r="D778" s="189"/>
      <c r="G778" s="190"/>
      <c r="R778" s="35" t="str">
        <f t="shared" si="118"/>
        <v>0</v>
      </c>
      <c r="S778" s="25" t="str">
        <f t="shared" si="119"/>
        <v>0</v>
      </c>
      <c r="T778" s="25" t="str">
        <f t="shared" si="120"/>
        <v>0</v>
      </c>
      <c r="U778" s="25" t="str">
        <f t="shared" si="121"/>
        <v>0</v>
      </c>
      <c r="V778" s="25" t="str">
        <f t="shared" si="122"/>
        <v>0</v>
      </c>
      <c r="W778" s="25" t="str">
        <f t="shared" si="123"/>
        <v>0</v>
      </c>
    </row>
    <row r="779" ht="15.75" customHeight="1">
      <c r="D779" s="189"/>
      <c r="G779" s="190"/>
      <c r="R779" s="35" t="str">
        <f t="shared" si="118"/>
        <v>0</v>
      </c>
      <c r="S779" s="25" t="str">
        <f t="shared" si="119"/>
        <v>0</v>
      </c>
      <c r="T779" s="25" t="str">
        <f t="shared" si="120"/>
        <v>0</v>
      </c>
      <c r="U779" s="25" t="str">
        <f t="shared" si="121"/>
        <v>0</v>
      </c>
      <c r="V779" s="25" t="str">
        <f t="shared" si="122"/>
        <v>0</v>
      </c>
      <c r="W779" s="25" t="str">
        <f t="shared" si="123"/>
        <v>0</v>
      </c>
    </row>
    <row r="780" ht="15.75" customHeight="1">
      <c r="D780" s="189"/>
      <c r="G780" s="190"/>
      <c r="R780" s="35" t="str">
        <f t="shared" si="118"/>
        <v>0</v>
      </c>
      <c r="S780" s="25" t="str">
        <f t="shared" si="119"/>
        <v>0</v>
      </c>
      <c r="T780" s="25" t="str">
        <f t="shared" si="120"/>
        <v>0</v>
      </c>
      <c r="U780" s="25" t="str">
        <f t="shared" si="121"/>
        <v>0</v>
      </c>
      <c r="V780" s="25" t="str">
        <f t="shared" si="122"/>
        <v>0</v>
      </c>
      <c r="W780" s="25" t="str">
        <f t="shared" si="123"/>
        <v>0</v>
      </c>
    </row>
    <row r="781" ht="15.75" customHeight="1">
      <c r="D781" s="189"/>
      <c r="G781" s="190"/>
      <c r="R781" s="35" t="str">
        <f t="shared" si="118"/>
        <v>0</v>
      </c>
      <c r="S781" s="25" t="str">
        <f t="shared" si="119"/>
        <v>0</v>
      </c>
      <c r="T781" s="25" t="str">
        <f t="shared" si="120"/>
        <v>0</v>
      </c>
      <c r="U781" s="25" t="str">
        <f t="shared" si="121"/>
        <v>0</v>
      </c>
      <c r="V781" s="25" t="str">
        <f t="shared" si="122"/>
        <v>0</v>
      </c>
      <c r="W781" s="25" t="str">
        <f t="shared" si="123"/>
        <v>0</v>
      </c>
    </row>
    <row r="782" ht="15.75" customHeight="1">
      <c r="D782" s="189"/>
      <c r="G782" s="190"/>
      <c r="R782" s="35" t="str">
        <f t="shared" si="118"/>
        <v>0</v>
      </c>
      <c r="S782" s="25" t="str">
        <f t="shared" si="119"/>
        <v>0</v>
      </c>
      <c r="T782" s="25" t="str">
        <f t="shared" si="120"/>
        <v>0</v>
      </c>
      <c r="U782" s="25" t="str">
        <f t="shared" si="121"/>
        <v>0</v>
      </c>
      <c r="V782" s="25" t="str">
        <f t="shared" si="122"/>
        <v>0</v>
      </c>
      <c r="W782" s="25" t="str">
        <f t="shared" si="123"/>
        <v>0</v>
      </c>
    </row>
    <row r="783" ht="15.75" customHeight="1">
      <c r="D783" s="189"/>
      <c r="G783" s="190"/>
      <c r="R783" s="35" t="str">
        <f t="shared" si="118"/>
        <v>0</v>
      </c>
      <c r="S783" s="25" t="str">
        <f t="shared" si="119"/>
        <v>0</v>
      </c>
      <c r="T783" s="25" t="str">
        <f t="shared" si="120"/>
        <v>0</v>
      </c>
      <c r="U783" s="25" t="str">
        <f t="shared" si="121"/>
        <v>0</v>
      </c>
      <c r="V783" s="25" t="str">
        <f t="shared" si="122"/>
        <v>0</v>
      </c>
      <c r="W783" s="25" t="str">
        <f t="shared" si="123"/>
        <v>0</v>
      </c>
    </row>
    <row r="784" ht="15.75" customHeight="1">
      <c r="D784" s="189"/>
      <c r="G784" s="190"/>
      <c r="R784" s="35" t="str">
        <f t="shared" si="118"/>
        <v>0</v>
      </c>
      <c r="S784" s="25" t="str">
        <f t="shared" si="119"/>
        <v>0</v>
      </c>
      <c r="T784" s="25" t="str">
        <f t="shared" si="120"/>
        <v>0</v>
      </c>
      <c r="U784" s="25" t="str">
        <f t="shared" si="121"/>
        <v>0</v>
      </c>
      <c r="V784" s="25" t="str">
        <f t="shared" si="122"/>
        <v>0</v>
      </c>
      <c r="W784" s="25" t="str">
        <f t="shared" si="123"/>
        <v>0</v>
      </c>
    </row>
    <row r="785" ht="15.75" customHeight="1">
      <c r="D785" s="189"/>
      <c r="G785" s="190"/>
      <c r="R785" s="35" t="str">
        <f t="shared" si="118"/>
        <v>0</v>
      </c>
      <c r="S785" s="25" t="str">
        <f t="shared" si="119"/>
        <v>0</v>
      </c>
      <c r="T785" s="25" t="str">
        <f t="shared" si="120"/>
        <v>0</v>
      </c>
      <c r="U785" s="25" t="str">
        <f t="shared" si="121"/>
        <v>0</v>
      </c>
      <c r="V785" s="25" t="str">
        <f t="shared" si="122"/>
        <v>0</v>
      </c>
      <c r="W785" s="25" t="str">
        <f t="shared" si="123"/>
        <v>0</v>
      </c>
    </row>
    <row r="786" ht="15.75" customHeight="1">
      <c r="D786" s="189"/>
      <c r="G786" s="190"/>
      <c r="R786" s="35" t="str">
        <f t="shared" si="118"/>
        <v>0</v>
      </c>
      <c r="S786" s="25" t="str">
        <f t="shared" si="119"/>
        <v>0</v>
      </c>
      <c r="T786" s="25" t="str">
        <f t="shared" si="120"/>
        <v>0</v>
      </c>
      <c r="U786" s="25" t="str">
        <f t="shared" si="121"/>
        <v>0</v>
      </c>
      <c r="V786" s="25" t="str">
        <f t="shared" si="122"/>
        <v>0</v>
      </c>
      <c r="W786" s="25" t="str">
        <f t="shared" si="123"/>
        <v>0</v>
      </c>
    </row>
    <row r="787" ht="15.75" customHeight="1">
      <c r="D787" s="189"/>
      <c r="G787" s="190"/>
      <c r="R787" s="35" t="str">
        <f t="shared" si="118"/>
        <v>0</v>
      </c>
      <c r="S787" s="25" t="str">
        <f t="shared" si="119"/>
        <v>0</v>
      </c>
      <c r="T787" s="25" t="str">
        <f t="shared" si="120"/>
        <v>0</v>
      </c>
      <c r="U787" s="25" t="str">
        <f t="shared" si="121"/>
        <v>0</v>
      </c>
      <c r="V787" s="25" t="str">
        <f t="shared" si="122"/>
        <v>0</v>
      </c>
      <c r="W787" s="25" t="str">
        <f t="shared" si="123"/>
        <v>0</v>
      </c>
    </row>
    <row r="788" ht="15.75" customHeight="1">
      <c r="D788" s="189"/>
      <c r="G788" s="190"/>
      <c r="R788" s="35" t="str">
        <f t="shared" si="118"/>
        <v>0</v>
      </c>
      <c r="S788" s="25" t="str">
        <f t="shared" si="119"/>
        <v>0</v>
      </c>
      <c r="T788" s="25" t="str">
        <f t="shared" si="120"/>
        <v>0</v>
      </c>
      <c r="U788" s="25" t="str">
        <f t="shared" si="121"/>
        <v>0</v>
      </c>
      <c r="V788" s="25" t="str">
        <f t="shared" si="122"/>
        <v>0</v>
      </c>
      <c r="W788" s="25" t="str">
        <f t="shared" si="123"/>
        <v>0</v>
      </c>
    </row>
    <row r="789" ht="15.75" customHeight="1">
      <c r="D789" s="189"/>
      <c r="G789" s="190"/>
      <c r="R789" s="35" t="str">
        <f t="shared" si="118"/>
        <v>0</v>
      </c>
      <c r="S789" s="25" t="str">
        <f t="shared" si="119"/>
        <v>0</v>
      </c>
      <c r="T789" s="25" t="str">
        <f t="shared" si="120"/>
        <v>0</v>
      </c>
      <c r="U789" s="25" t="str">
        <f t="shared" si="121"/>
        <v>0</v>
      </c>
      <c r="V789" s="25" t="str">
        <f t="shared" si="122"/>
        <v>0</v>
      </c>
      <c r="W789" s="25" t="str">
        <f t="shared" si="123"/>
        <v>0</v>
      </c>
    </row>
    <row r="790" ht="15.75" customHeight="1">
      <c r="D790" s="189"/>
      <c r="G790" s="190"/>
      <c r="R790" s="35" t="str">
        <f t="shared" si="118"/>
        <v>0</v>
      </c>
      <c r="S790" s="25" t="str">
        <f t="shared" si="119"/>
        <v>0</v>
      </c>
      <c r="T790" s="25" t="str">
        <f t="shared" si="120"/>
        <v>0</v>
      </c>
      <c r="U790" s="25" t="str">
        <f t="shared" si="121"/>
        <v>0</v>
      </c>
      <c r="V790" s="25" t="str">
        <f t="shared" si="122"/>
        <v>0</v>
      </c>
      <c r="W790" s="25" t="str">
        <f t="shared" si="123"/>
        <v>0</v>
      </c>
    </row>
    <row r="791" ht="15.75" customHeight="1">
      <c r="D791" s="189"/>
      <c r="G791" s="190"/>
      <c r="R791" s="35" t="str">
        <f t="shared" si="118"/>
        <v>0</v>
      </c>
      <c r="S791" s="25" t="str">
        <f t="shared" si="119"/>
        <v>0</v>
      </c>
      <c r="T791" s="25" t="str">
        <f t="shared" si="120"/>
        <v>0</v>
      </c>
      <c r="U791" s="25" t="str">
        <f t="shared" si="121"/>
        <v>0</v>
      </c>
      <c r="V791" s="25" t="str">
        <f t="shared" si="122"/>
        <v>0</v>
      </c>
      <c r="W791" s="25" t="str">
        <f t="shared" si="123"/>
        <v>0</v>
      </c>
    </row>
    <row r="792" ht="15.75" customHeight="1">
      <c r="D792" s="189"/>
      <c r="G792" s="190"/>
      <c r="R792" s="35" t="str">
        <f t="shared" si="118"/>
        <v>0</v>
      </c>
      <c r="S792" s="25" t="str">
        <f t="shared" si="119"/>
        <v>0</v>
      </c>
      <c r="T792" s="25" t="str">
        <f t="shared" si="120"/>
        <v>0</v>
      </c>
      <c r="U792" s="25" t="str">
        <f t="shared" si="121"/>
        <v>0</v>
      </c>
      <c r="V792" s="25" t="str">
        <f t="shared" si="122"/>
        <v>0</v>
      </c>
      <c r="W792" s="25" t="str">
        <f t="shared" si="123"/>
        <v>0</v>
      </c>
    </row>
    <row r="793" ht="15.75" customHeight="1">
      <c r="D793" s="189"/>
      <c r="G793" s="190"/>
      <c r="R793" s="35" t="str">
        <f t="shared" si="118"/>
        <v>0</v>
      </c>
      <c r="S793" s="25" t="str">
        <f t="shared" si="119"/>
        <v>0</v>
      </c>
      <c r="T793" s="25" t="str">
        <f t="shared" si="120"/>
        <v>0</v>
      </c>
      <c r="U793" s="25" t="str">
        <f t="shared" si="121"/>
        <v>0</v>
      </c>
      <c r="V793" s="25" t="str">
        <f t="shared" si="122"/>
        <v>0</v>
      </c>
      <c r="W793" s="25" t="str">
        <f t="shared" si="123"/>
        <v>0</v>
      </c>
    </row>
    <row r="794" ht="15.75" customHeight="1">
      <c r="D794" s="189"/>
      <c r="G794" s="190"/>
      <c r="R794" s="35" t="str">
        <f t="shared" si="118"/>
        <v>0</v>
      </c>
      <c r="S794" s="25" t="str">
        <f t="shared" si="119"/>
        <v>0</v>
      </c>
      <c r="T794" s="25" t="str">
        <f t="shared" si="120"/>
        <v>0</v>
      </c>
      <c r="U794" s="25" t="str">
        <f t="shared" si="121"/>
        <v>0</v>
      </c>
      <c r="V794" s="25" t="str">
        <f t="shared" si="122"/>
        <v>0</v>
      </c>
      <c r="W794" s="25" t="str">
        <f t="shared" si="123"/>
        <v>0</v>
      </c>
    </row>
    <row r="795" ht="15.75" customHeight="1">
      <c r="D795" s="189"/>
      <c r="G795" s="190"/>
      <c r="R795" s="35" t="str">
        <f t="shared" si="118"/>
        <v>0</v>
      </c>
      <c r="S795" s="25" t="str">
        <f t="shared" si="119"/>
        <v>0</v>
      </c>
      <c r="T795" s="25" t="str">
        <f t="shared" si="120"/>
        <v>0</v>
      </c>
      <c r="U795" s="25" t="str">
        <f t="shared" si="121"/>
        <v>0</v>
      </c>
      <c r="V795" s="25" t="str">
        <f t="shared" si="122"/>
        <v>0</v>
      </c>
      <c r="W795" s="25" t="str">
        <f t="shared" si="123"/>
        <v>0</v>
      </c>
    </row>
    <row r="796" ht="15.75" customHeight="1">
      <c r="D796" s="189"/>
      <c r="G796" s="190"/>
      <c r="R796" s="35" t="str">
        <f t="shared" si="118"/>
        <v>0</v>
      </c>
      <c r="S796" s="25" t="str">
        <f t="shared" si="119"/>
        <v>0</v>
      </c>
      <c r="T796" s="25" t="str">
        <f t="shared" si="120"/>
        <v>0</v>
      </c>
      <c r="U796" s="25" t="str">
        <f t="shared" si="121"/>
        <v>0</v>
      </c>
      <c r="V796" s="25" t="str">
        <f t="shared" si="122"/>
        <v>0</v>
      </c>
      <c r="W796" s="25" t="str">
        <f t="shared" si="123"/>
        <v>0</v>
      </c>
    </row>
    <row r="797" ht="15.75" customHeight="1">
      <c r="D797" s="189"/>
      <c r="G797" s="190"/>
      <c r="R797" s="35" t="str">
        <f t="shared" si="118"/>
        <v>0</v>
      </c>
      <c r="S797" s="25" t="str">
        <f t="shared" si="119"/>
        <v>0</v>
      </c>
      <c r="T797" s="25" t="str">
        <f t="shared" si="120"/>
        <v>0</v>
      </c>
      <c r="U797" s="25" t="str">
        <f t="shared" si="121"/>
        <v>0</v>
      </c>
      <c r="V797" s="25" t="str">
        <f t="shared" si="122"/>
        <v>0</v>
      </c>
      <c r="W797" s="25" t="str">
        <f t="shared" si="123"/>
        <v>0</v>
      </c>
    </row>
    <row r="798" ht="15.75" customHeight="1">
      <c r="D798" s="189"/>
      <c r="G798" s="190"/>
      <c r="R798" s="35" t="str">
        <f t="shared" si="118"/>
        <v>0</v>
      </c>
      <c r="S798" s="25" t="str">
        <f t="shared" si="119"/>
        <v>0</v>
      </c>
      <c r="T798" s="25" t="str">
        <f t="shared" si="120"/>
        <v>0</v>
      </c>
      <c r="U798" s="25" t="str">
        <f t="shared" si="121"/>
        <v>0</v>
      </c>
      <c r="V798" s="25" t="str">
        <f t="shared" si="122"/>
        <v>0</v>
      </c>
      <c r="W798" s="25" t="str">
        <f t="shared" si="123"/>
        <v>0</v>
      </c>
    </row>
    <row r="799" ht="15.75" customHeight="1">
      <c r="D799" s="189"/>
      <c r="G799" s="190"/>
      <c r="R799" s="35" t="str">
        <f t="shared" si="118"/>
        <v>0</v>
      </c>
      <c r="S799" s="25" t="str">
        <f t="shared" si="119"/>
        <v>0</v>
      </c>
      <c r="T799" s="25" t="str">
        <f t="shared" si="120"/>
        <v>0</v>
      </c>
      <c r="U799" s="25" t="str">
        <f t="shared" si="121"/>
        <v>0</v>
      </c>
      <c r="V799" s="25" t="str">
        <f t="shared" si="122"/>
        <v>0</v>
      </c>
      <c r="W799" s="25" t="str">
        <f t="shared" si="123"/>
        <v>0</v>
      </c>
    </row>
    <row r="800" ht="15.75" customHeight="1">
      <c r="D800" s="189"/>
      <c r="G800" s="190"/>
      <c r="R800" s="35" t="str">
        <f t="shared" si="118"/>
        <v>0</v>
      </c>
      <c r="S800" s="25" t="str">
        <f t="shared" si="119"/>
        <v>0</v>
      </c>
      <c r="T800" s="25" t="str">
        <f t="shared" si="120"/>
        <v>0</v>
      </c>
      <c r="U800" s="25" t="str">
        <f t="shared" si="121"/>
        <v>0</v>
      </c>
      <c r="V800" s="25" t="str">
        <f t="shared" si="122"/>
        <v>0</v>
      </c>
      <c r="W800" s="25" t="str">
        <f t="shared" si="123"/>
        <v>0</v>
      </c>
    </row>
    <row r="801" ht="15.75" customHeight="1">
      <c r="D801" s="189"/>
      <c r="G801" s="190"/>
      <c r="R801" s="35" t="str">
        <f t="shared" si="118"/>
        <v>0</v>
      </c>
      <c r="S801" s="25" t="str">
        <f t="shared" si="119"/>
        <v>0</v>
      </c>
      <c r="T801" s="25" t="str">
        <f t="shared" si="120"/>
        <v>0</v>
      </c>
      <c r="U801" s="25" t="str">
        <f t="shared" si="121"/>
        <v>0</v>
      </c>
      <c r="V801" s="25" t="str">
        <f t="shared" si="122"/>
        <v>0</v>
      </c>
      <c r="W801" s="25" t="str">
        <f t="shared" si="123"/>
        <v>0</v>
      </c>
    </row>
    <row r="802" ht="15.75" customHeight="1">
      <c r="D802" s="189"/>
      <c r="G802" s="190"/>
      <c r="R802" s="35" t="str">
        <f t="shared" si="118"/>
        <v>0</v>
      </c>
      <c r="S802" s="25" t="str">
        <f t="shared" si="119"/>
        <v>0</v>
      </c>
      <c r="T802" s="25" t="str">
        <f t="shared" si="120"/>
        <v>0</v>
      </c>
      <c r="U802" s="25" t="str">
        <f t="shared" si="121"/>
        <v>0</v>
      </c>
      <c r="V802" s="25" t="str">
        <f t="shared" si="122"/>
        <v>0</v>
      </c>
      <c r="W802" s="25" t="str">
        <f t="shared" si="123"/>
        <v>0</v>
      </c>
    </row>
    <row r="803" ht="15.75" customHeight="1">
      <c r="D803" s="189"/>
      <c r="G803" s="190"/>
      <c r="R803" s="35" t="str">
        <f t="shared" si="118"/>
        <v>0</v>
      </c>
      <c r="S803" s="25" t="str">
        <f t="shared" si="119"/>
        <v>0</v>
      </c>
      <c r="T803" s="25" t="str">
        <f t="shared" si="120"/>
        <v>0</v>
      </c>
      <c r="U803" s="25" t="str">
        <f t="shared" si="121"/>
        <v>0</v>
      </c>
      <c r="V803" s="25" t="str">
        <f t="shared" si="122"/>
        <v>0</v>
      </c>
      <c r="W803" s="25" t="str">
        <f t="shared" si="123"/>
        <v>0</v>
      </c>
    </row>
    <row r="804" ht="15.75" customHeight="1">
      <c r="D804" s="189"/>
      <c r="G804" s="190"/>
      <c r="R804" s="35" t="str">
        <f t="shared" si="118"/>
        <v>0</v>
      </c>
      <c r="S804" s="25" t="str">
        <f t="shared" si="119"/>
        <v>0</v>
      </c>
      <c r="T804" s="25" t="str">
        <f t="shared" si="120"/>
        <v>0</v>
      </c>
      <c r="U804" s="25" t="str">
        <f t="shared" si="121"/>
        <v>0</v>
      </c>
      <c r="V804" s="25" t="str">
        <f t="shared" si="122"/>
        <v>0</v>
      </c>
      <c r="W804" s="25" t="str">
        <f t="shared" si="123"/>
        <v>0</v>
      </c>
    </row>
    <row r="805" ht="15.75" customHeight="1">
      <c r="D805" s="189"/>
      <c r="G805" s="190"/>
      <c r="R805" s="35" t="str">
        <f t="shared" si="118"/>
        <v>0</v>
      </c>
      <c r="S805" s="25" t="str">
        <f t="shared" si="119"/>
        <v>0</v>
      </c>
      <c r="T805" s="25" t="str">
        <f t="shared" si="120"/>
        <v>0</v>
      </c>
      <c r="U805" s="25" t="str">
        <f t="shared" si="121"/>
        <v>0</v>
      </c>
      <c r="V805" s="25" t="str">
        <f t="shared" si="122"/>
        <v>0</v>
      </c>
      <c r="W805" s="25" t="str">
        <f t="shared" si="123"/>
        <v>0</v>
      </c>
    </row>
    <row r="806" ht="15.75" customHeight="1">
      <c r="D806" s="189"/>
      <c r="G806" s="190"/>
      <c r="R806" s="35" t="str">
        <f t="shared" si="118"/>
        <v>0</v>
      </c>
      <c r="S806" s="25" t="str">
        <f t="shared" si="119"/>
        <v>0</v>
      </c>
      <c r="T806" s="25" t="str">
        <f t="shared" si="120"/>
        <v>0</v>
      </c>
      <c r="U806" s="25" t="str">
        <f t="shared" si="121"/>
        <v>0</v>
      </c>
      <c r="V806" s="25" t="str">
        <f t="shared" si="122"/>
        <v>0</v>
      </c>
      <c r="W806" s="25" t="str">
        <f t="shared" si="123"/>
        <v>0</v>
      </c>
    </row>
    <row r="807" ht="15.75" customHeight="1">
      <c r="D807" s="189"/>
      <c r="G807" s="190"/>
      <c r="R807" s="35" t="str">
        <f t="shared" si="118"/>
        <v>0</v>
      </c>
      <c r="S807" s="25" t="str">
        <f t="shared" si="119"/>
        <v>0</v>
      </c>
      <c r="T807" s="25" t="str">
        <f t="shared" si="120"/>
        <v>0</v>
      </c>
      <c r="U807" s="25" t="str">
        <f t="shared" si="121"/>
        <v>0</v>
      </c>
      <c r="V807" s="25" t="str">
        <f t="shared" si="122"/>
        <v>0</v>
      </c>
      <c r="W807" s="25" t="str">
        <f t="shared" si="123"/>
        <v>0</v>
      </c>
    </row>
    <row r="808" ht="15.75" customHeight="1">
      <c r="D808" s="189"/>
      <c r="G808" s="190"/>
      <c r="R808" s="35" t="str">
        <f t="shared" si="118"/>
        <v>0</v>
      </c>
      <c r="S808" s="25" t="str">
        <f t="shared" si="119"/>
        <v>0</v>
      </c>
      <c r="T808" s="25" t="str">
        <f t="shared" si="120"/>
        <v>0</v>
      </c>
      <c r="U808" s="25" t="str">
        <f t="shared" si="121"/>
        <v>0</v>
      </c>
      <c r="V808" s="25" t="str">
        <f t="shared" si="122"/>
        <v>0</v>
      </c>
      <c r="W808" s="25" t="str">
        <f t="shared" si="123"/>
        <v>0</v>
      </c>
    </row>
    <row r="809" ht="15.75" customHeight="1">
      <c r="D809" s="189"/>
      <c r="G809" s="190"/>
      <c r="R809" s="35" t="str">
        <f t="shared" si="118"/>
        <v>0</v>
      </c>
      <c r="S809" s="25" t="str">
        <f t="shared" si="119"/>
        <v>0</v>
      </c>
      <c r="T809" s="25" t="str">
        <f t="shared" si="120"/>
        <v>0</v>
      </c>
      <c r="U809" s="25" t="str">
        <f t="shared" si="121"/>
        <v>0</v>
      </c>
      <c r="V809" s="25" t="str">
        <f t="shared" si="122"/>
        <v>0</v>
      </c>
      <c r="W809" s="25" t="str">
        <f t="shared" si="123"/>
        <v>0</v>
      </c>
    </row>
    <row r="810" ht="15.75" customHeight="1">
      <c r="D810" s="189"/>
      <c r="G810" s="190"/>
      <c r="R810" s="35" t="str">
        <f t="shared" si="118"/>
        <v>0</v>
      </c>
      <c r="S810" s="25" t="str">
        <f t="shared" si="119"/>
        <v>0</v>
      </c>
      <c r="T810" s="25" t="str">
        <f t="shared" si="120"/>
        <v>0</v>
      </c>
      <c r="U810" s="25" t="str">
        <f t="shared" si="121"/>
        <v>0</v>
      </c>
      <c r="V810" s="25" t="str">
        <f t="shared" si="122"/>
        <v>0</v>
      </c>
      <c r="W810" s="25" t="str">
        <f t="shared" si="123"/>
        <v>0</v>
      </c>
    </row>
    <row r="811" ht="15.75" customHeight="1">
      <c r="D811" s="189"/>
      <c r="G811" s="190"/>
      <c r="R811" s="35" t="str">
        <f t="shared" si="118"/>
        <v>0</v>
      </c>
      <c r="S811" s="25" t="str">
        <f t="shared" si="119"/>
        <v>0</v>
      </c>
      <c r="T811" s="25" t="str">
        <f t="shared" si="120"/>
        <v>0</v>
      </c>
      <c r="U811" s="25" t="str">
        <f t="shared" si="121"/>
        <v>0</v>
      </c>
      <c r="V811" s="25" t="str">
        <f t="shared" si="122"/>
        <v>0</v>
      </c>
      <c r="W811" s="25" t="str">
        <f t="shared" si="123"/>
        <v>0</v>
      </c>
    </row>
    <row r="812" ht="15.75" customHeight="1">
      <c r="D812" s="189"/>
      <c r="G812" s="190"/>
      <c r="R812" s="35" t="str">
        <f t="shared" si="118"/>
        <v>0</v>
      </c>
      <c r="S812" s="25" t="str">
        <f t="shared" si="119"/>
        <v>0</v>
      </c>
      <c r="T812" s="25" t="str">
        <f t="shared" si="120"/>
        <v>0</v>
      </c>
      <c r="U812" s="25" t="str">
        <f t="shared" si="121"/>
        <v>0</v>
      </c>
      <c r="V812" s="25" t="str">
        <f t="shared" si="122"/>
        <v>0</v>
      </c>
      <c r="W812" s="25" t="str">
        <f t="shared" si="123"/>
        <v>0</v>
      </c>
    </row>
    <row r="813" ht="15.75" customHeight="1">
      <c r="D813" s="189"/>
      <c r="G813" s="190"/>
      <c r="R813" s="35" t="str">
        <f t="shared" si="118"/>
        <v>0</v>
      </c>
      <c r="S813" s="25" t="str">
        <f t="shared" si="119"/>
        <v>0</v>
      </c>
      <c r="T813" s="25" t="str">
        <f t="shared" si="120"/>
        <v>0</v>
      </c>
      <c r="U813" s="25" t="str">
        <f t="shared" si="121"/>
        <v>0</v>
      </c>
      <c r="V813" s="25" t="str">
        <f t="shared" si="122"/>
        <v>0</v>
      </c>
      <c r="W813" s="25" t="str">
        <f t="shared" si="123"/>
        <v>0</v>
      </c>
    </row>
    <row r="814" ht="15.75" customHeight="1">
      <c r="D814" s="189"/>
      <c r="G814" s="190"/>
      <c r="R814" s="35" t="str">
        <f t="shared" si="118"/>
        <v>0</v>
      </c>
      <c r="S814" s="25" t="str">
        <f t="shared" si="119"/>
        <v>0</v>
      </c>
      <c r="T814" s="25" t="str">
        <f t="shared" si="120"/>
        <v>0</v>
      </c>
      <c r="U814" s="25" t="str">
        <f t="shared" si="121"/>
        <v>0</v>
      </c>
      <c r="V814" s="25" t="str">
        <f t="shared" si="122"/>
        <v>0</v>
      </c>
      <c r="W814" s="25" t="str">
        <f t="shared" si="123"/>
        <v>0</v>
      </c>
    </row>
    <row r="815" ht="15.75" customHeight="1">
      <c r="D815" s="189"/>
      <c r="G815" s="190"/>
      <c r="R815" s="35" t="str">
        <f t="shared" si="118"/>
        <v>0</v>
      </c>
      <c r="S815" s="25" t="str">
        <f t="shared" si="119"/>
        <v>0</v>
      </c>
      <c r="T815" s="25" t="str">
        <f t="shared" si="120"/>
        <v>0</v>
      </c>
      <c r="U815" s="25" t="str">
        <f t="shared" si="121"/>
        <v>0</v>
      </c>
      <c r="V815" s="25" t="str">
        <f t="shared" si="122"/>
        <v>0</v>
      </c>
      <c r="W815" s="25" t="str">
        <f t="shared" si="123"/>
        <v>0</v>
      </c>
    </row>
    <row r="816" ht="15.75" customHeight="1">
      <c r="D816" s="189"/>
      <c r="G816" s="190"/>
      <c r="R816" s="35" t="str">
        <f t="shared" si="118"/>
        <v>0</v>
      </c>
      <c r="S816" s="25" t="str">
        <f t="shared" si="119"/>
        <v>0</v>
      </c>
      <c r="T816" s="25" t="str">
        <f t="shared" si="120"/>
        <v>0</v>
      </c>
      <c r="U816" s="25" t="str">
        <f t="shared" si="121"/>
        <v>0</v>
      </c>
      <c r="V816" s="25" t="str">
        <f t="shared" si="122"/>
        <v>0</v>
      </c>
      <c r="W816" s="25" t="str">
        <f t="shared" si="123"/>
        <v>0</v>
      </c>
    </row>
    <row r="817" ht="15.75" customHeight="1">
      <c r="D817" s="189"/>
      <c r="G817" s="190"/>
      <c r="R817" s="35" t="str">
        <f t="shared" si="118"/>
        <v>0</v>
      </c>
      <c r="S817" s="25" t="str">
        <f t="shared" si="119"/>
        <v>0</v>
      </c>
      <c r="T817" s="25" t="str">
        <f t="shared" si="120"/>
        <v>0</v>
      </c>
      <c r="U817" s="25" t="str">
        <f t="shared" si="121"/>
        <v>0</v>
      </c>
      <c r="V817" s="25" t="str">
        <f t="shared" si="122"/>
        <v>0</v>
      </c>
      <c r="W817" s="25" t="str">
        <f t="shared" si="123"/>
        <v>0</v>
      </c>
    </row>
    <row r="818" ht="15.75" customHeight="1">
      <c r="D818" s="189"/>
      <c r="G818" s="190"/>
      <c r="R818" s="35" t="str">
        <f t="shared" si="118"/>
        <v>0</v>
      </c>
      <c r="S818" s="25" t="str">
        <f t="shared" si="119"/>
        <v>0</v>
      </c>
      <c r="T818" s="25" t="str">
        <f t="shared" si="120"/>
        <v>0</v>
      </c>
      <c r="U818" s="25" t="str">
        <f t="shared" si="121"/>
        <v>0</v>
      </c>
      <c r="V818" s="25" t="str">
        <f t="shared" si="122"/>
        <v>0</v>
      </c>
      <c r="W818" s="25" t="str">
        <f t="shared" si="123"/>
        <v>0</v>
      </c>
    </row>
    <row r="819" ht="15.75" customHeight="1">
      <c r="D819" s="189"/>
      <c r="G819" s="190"/>
      <c r="R819" s="35" t="str">
        <f t="shared" si="118"/>
        <v>0</v>
      </c>
      <c r="S819" s="25" t="str">
        <f t="shared" si="119"/>
        <v>0</v>
      </c>
      <c r="T819" s="25" t="str">
        <f t="shared" si="120"/>
        <v>0</v>
      </c>
      <c r="U819" s="25" t="str">
        <f t="shared" si="121"/>
        <v>0</v>
      </c>
      <c r="V819" s="25" t="str">
        <f t="shared" si="122"/>
        <v>0</v>
      </c>
      <c r="W819" s="25" t="str">
        <f t="shared" si="123"/>
        <v>0</v>
      </c>
    </row>
    <row r="820" ht="15.75" customHeight="1">
      <c r="D820" s="189"/>
      <c r="G820" s="190"/>
      <c r="R820" s="35" t="str">
        <f t="shared" si="118"/>
        <v>0</v>
      </c>
      <c r="S820" s="25" t="str">
        <f t="shared" si="119"/>
        <v>0</v>
      </c>
      <c r="T820" s="25" t="str">
        <f t="shared" si="120"/>
        <v>0</v>
      </c>
      <c r="U820" s="25" t="str">
        <f t="shared" si="121"/>
        <v>0</v>
      </c>
      <c r="V820" s="25" t="str">
        <f t="shared" si="122"/>
        <v>0</v>
      </c>
      <c r="W820" s="25" t="str">
        <f t="shared" si="123"/>
        <v>0</v>
      </c>
    </row>
    <row r="821" ht="15.75" customHeight="1">
      <c r="D821" s="189"/>
      <c r="G821" s="190"/>
      <c r="R821" s="35" t="str">
        <f t="shared" si="118"/>
        <v>0</v>
      </c>
      <c r="S821" s="25" t="str">
        <f t="shared" si="119"/>
        <v>0</v>
      </c>
      <c r="T821" s="25" t="str">
        <f t="shared" si="120"/>
        <v>0</v>
      </c>
      <c r="U821" s="25" t="str">
        <f t="shared" si="121"/>
        <v>0</v>
      </c>
      <c r="V821" s="25" t="str">
        <f t="shared" si="122"/>
        <v>0</v>
      </c>
      <c r="W821" s="25" t="str">
        <f t="shared" si="123"/>
        <v>0</v>
      </c>
    </row>
    <row r="822" ht="15.75" customHeight="1">
      <c r="D822" s="189"/>
      <c r="G822" s="190"/>
      <c r="R822" s="35" t="str">
        <f t="shared" si="118"/>
        <v>0</v>
      </c>
      <c r="S822" s="25" t="str">
        <f t="shared" si="119"/>
        <v>0</v>
      </c>
      <c r="T822" s="25" t="str">
        <f t="shared" si="120"/>
        <v>0</v>
      </c>
      <c r="U822" s="25" t="str">
        <f t="shared" si="121"/>
        <v>0</v>
      </c>
      <c r="V822" s="25" t="str">
        <f t="shared" si="122"/>
        <v>0</v>
      </c>
      <c r="W822" s="25" t="str">
        <f t="shared" si="123"/>
        <v>0</v>
      </c>
    </row>
    <row r="823" ht="15.75" customHeight="1">
      <c r="D823" s="189"/>
      <c r="G823" s="190"/>
      <c r="R823" s="35" t="str">
        <f t="shared" si="118"/>
        <v>0</v>
      </c>
      <c r="S823" s="25" t="str">
        <f t="shared" si="119"/>
        <v>0</v>
      </c>
      <c r="T823" s="25" t="str">
        <f t="shared" si="120"/>
        <v>0</v>
      </c>
      <c r="U823" s="25" t="str">
        <f t="shared" si="121"/>
        <v>0</v>
      </c>
      <c r="V823" s="25" t="str">
        <f t="shared" si="122"/>
        <v>0</v>
      </c>
      <c r="W823" s="25" t="str">
        <f t="shared" si="123"/>
        <v>0</v>
      </c>
    </row>
    <row r="824" ht="15.75" customHeight="1">
      <c r="D824" s="189"/>
      <c r="G824" s="190"/>
      <c r="R824" s="35" t="str">
        <f t="shared" si="118"/>
        <v>0</v>
      </c>
      <c r="S824" s="25" t="str">
        <f t="shared" si="119"/>
        <v>0</v>
      </c>
      <c r="T824" s="25" t="str">
        <f t="shared" si="120"/>
        <v>0</v>
      </c>
      <c r="U824" s="25" t="str">
        <f t="shared" si="121"/>
        <v>0</v>
      </c>
      <c r="V824" s="25" t="str">
        <f t="shared" si="122"/>
        <v>0</v>
      </c>
      <c r="W824" s="25" t="str">
        <f t="shared" si="123"/>
        <v>0</v>
      </c>
    </row>
    <row r="825" ht="15.75" customHeight="1">
      <c r="D825" s="189"/>
      <c r="G825" s="190"/>
      <c r="R825" s="35" t="str">
        <f t="shared" si="118"/>
        <v>0</v>
      </c>
      <c r="S825" s="25" t="str">
        <f t="shared" si="119"/>
        <v>0</v>
      </c>
      <c r="T825" s="25" t="str">
        <f t="shared" si="120"/>
        <v>0</v>
      </c>
      <c r="U825" s="25" t="str">
        <f t="shared" si="121"/>
        <v>0</v>
      </c>
      <c r="V825" s="25" t="str">
        <f t="shared" si="122"/>
        <v>0</v>
      </c>
      <c r="W825" s="25" t="str">
        <f t="shared" si="123"/>
        <v>0</v>
      </c>
    </row>
    <row r="826" ht="15.75" customHeight="1">
      <c r="D826" s="189"/>
      <c r="G826" s="190"/>
      <c r="R826" s="35" t="str">
        <f t="shared" si="118"/>
        <v>0</v>
      </c>
      <c r="S826" s="25" t="str">
        <f t="shared" si="119"/>
        <v>0</v>
      </c>
      <c r="T826" s="25" t="str">
        <f t="shared" si="120"/>
        <v>0</v>
      </c>
      <c r="U826" s="25" t="str">
        <f t="shared" si="121"/>
        <v>0</v>
      </c>
      <c r="V826" s="25" t="str">
        <f t="shared" si="122"/>
        <v>0</v>
      </c>
      <c r="W826" s="25" t="str">
        <f t="shared" si="123"/>
        <v>0</v>
      </c>
    </row>
    <row r="827" ht="15.75" customHeight="1">
      <c r="D827" s="189"/>
      <c r="G827" s="190"/>
      <c r="R827" s="35" t="str">
        <f t="shared" si="118"/>
        <v>0</v>
      </c>
      <c r="S827" s="25" t="str">
        <f t="shared" si="119"/>
        <v>0</v>
      </c>
      <c r="T827" s="25" t="str">
        <f t="shared" si="120"/>
        <v>0</v>
      </c>
      <c r="U827" s="25" t="str">
        <f t="shared" si="121"/>
        <v>0</v>
      </c>
      <c r="V827" s="25" t="str">
        <f t="shared" si="122"/>
        <v>0</v>
      </c>
      <c r="W827" s="25" t="str">
        <f t="shared" si="123"/>
        <v>0</v>
      </c>
    </row>
    <row r="828" ht="15.75" customHeight="1">
      <c r="D828" s="189"/>
      <c r="G828" s="190"/>
      <c r="R828" s="35" t="str">
        <f t="shared" si="118"/>
        <v>0</v>
      </c>
      <c r="S828" s="25" t="str">
        <f t="shared" si="119"/>
        <v>0</v>
      </c>
      <c r="T828" s="25" t="str">
        <f t="shared" si="120"/>
        <v>0</v>
      </c>
      <c r="U828" s="25" t="str">
        <f t="shared" si="121"/>
        <v>0</v>
      </c>
      <c r="V828" s="25" t="str">
        <f t="shared" si="122"/>
        <v>0</v>
      </c>
      <c r="W828" s="25" t="str">
        <f t="shared" si="123"/>
        <v>0</v>
      </c>
    </row>
    <row r="829" ht="15.75" customHeight="1">
      <c r="D829" s="189"/>
      <c r="G829" s="190"/>
      <c r="R829" s="35" t="str">
        <f t="shared" si="118"/>
        <v>0</v>
      </c>
      <c r="S829" s="25" t="str">
        <f t="shared" si="119"/>
        <v>0</v>
      </c>
      <c r="T829" s="25" t="str">
        <f t="shared" si="120"/>
        <v>0</v>
      </c>
      <c r="U829" s="25" t="str">
        <f t="shared" si="121"/>
        <v>0</v>
      </c>
      <c r="V829" s="25" t="str">
        <f t="shared" si="122"/>
        <v>0</v>
      </c>
      <c r="W829" s="25" t="str">
        <f t="shared" si="123"/>
        <v>0</v>
      </c>
    </row>
    <row r="830" ht="15.75" customHeight="1">
      <c r="D830" s="189"/>
      <c r="G830" s="190"/>
      <c r="R830" s="35" t="str">
        <f t="shared" si="118"/>
        <v>0</v>
      </c>
      <c r="S830" s="25" t="str">
        <f t="shared" si="119"/>
        <v>0</v>
      </c>
      <c r="T830" s="25" t="str">
        <f t="shared" si="120"/>
        <v>0</v>
      </c>
      <c r="U830" s="25" t="str">
        <f t="shared" si="121"/>
        <v>0</v>
      </c>
      <c r="V830" s="25" t="str">
        <f t="shared" si="122"/>
        <v>0</v>
      </c>
      <c r="W830" s="25" t="str">
        <f t="shared" si="123"/>
        <v>0</v>
      </c>
    </row>
    <row r="831" ht="15.75" customHeight="1">
      <c r="D831" s="189"/>
      <c r="G831" s="190"/>
      <c r="R831" s="35" t="str">
        <f t="shared" si="118"/>
        <v>0</v>
      </c>
      <c r="S831" s="25" t="str">
        <f t="shared" si="119"/>
        <v>0</v>
      </c>
      <c r="T831" s="25" t="str">
        <f t="shared" si="120"/>
        <v>0</v>
      </c>
      <c r="U831" s="25" t="str">
        <f t="shared" si="121"/>
        <v>0</v>
      </c>
      <c r="V831" s="25" t="str">
        <f t="shared" si="122"/>
        <v>0</v>
      </c>
      <c r="W831" s="25" t="str">
        <f t="shared" si="123"/>
        <v>0</v>
      </c>
    </row>
    <row r="832" ht="15.75" customHeight="1">
      <c r="D832" s="189"/>
      <c r="G832" s="190"/>
      <c r="R832" s="35" t="str">
        <f t="shared" si="118"/>
        <v>0</v>
      </c>
      <c r="S832" s="25" t="str">
        <f t="shared" si="119"/>
        <v>0</v>
      </c>
      <c r="T832" s="25" t="str">
        <f t="shared" si="120"/>
        <v>0</v>
      </c>
      <c r="U832" s="25" t="str">
        <f t="shared" si="121"/>
        <v>0</v>
      </c>
      <c r="V832" s="25" t="str">
        <f t="shared" si="122"/>
        <v>0</v>
      </c>
      <c r="W832" s="25" t="str">
        <f t="shared" si="123"/>
        <v>0</v>
      </c>
    </row>
    <row r="833" ht="15.75" customHeight="1">
      <c r="D833" s="189"/>
      <c r="G833" s="190"/>
      <c r="R833" s="35" t="str">
        <f t="shared" si="118"/>
        <v>0</v>
      </c>
      <c r="S833" s="25" t="str">
        <f t="shared" si="119"/>
        <v>0</v>
      </c>
      <c r="T833" s="25" t="str">
        <f t="shared" si="120"/>
        <v>0</v>
      </c>
      <c r="U833" s="25" t="str">
        <f t="shared" si="121"/>
        <v>0</v>
      </c>
      <c r="V833" s="25" t="str">
        <f t="shared" si="122"/>
        <v>0</v>
      </c>
      <c r="W833" s="25" t="str">
        <f t="shared" si="123"/>
        <v>0</v>
      </c>
    </row>
    <row r="834" ht="15.75" customHeight="1">
      <c r="D834" s="189"/>
      <c r="G834" s="190"/>
      <c r="R834" s="35" t="str">
        <f t="shared" si="118"/>
        <v>0</v>
      </c>
      <c r="S834" s="25" t="str">
        <f t="shared" si="119"/>
        <v>0</v>
      </c>
      <c r="T834" s="25" t="str">
        <f t="shared" si="120"/>
        <v>0</v>
      </c>
      <c r="U834" s="25" t="str">
        <f t="shared" si="121"/>
        <v>0</v>
      </c>
      <c r="V834" s="25" t="str">
        <f t="shared" si="122"/>
        <v>0</v>
      </c>
      <c r="W834" s="25" t="str">
        <f t="shared" si="123"/>
        <v>0</v>
      </c>
    </row>
    <row r="835" ht="15.75" customHeight="1">
      <c r="D835" s="189"/>
      <c r="G835" s="190"/>
      <c r="R835" s="35" t="str">
        <f t="shared" si="118"/>
        <v>0</v>
      </c>
      <c r="S835" s="25" t="str">
        <f t="shared" si="119"/>
        <v>0</v>
      </c>
      <c r="T835" s="25" t="str">
        <f t="shared" si="120"/>
        <v>0</v>
      </c>
      <c r="U835" s="25" t="str">
        <f t="shared" si="121"/>
        <v>0</v>
      </c>
      <c r="V835" s="25" t="str">
        <f t="shared" si="122"/>
        <v>0</v>
      </c>
      <c r="W835" s="25" t="str">
        <f t="shared" si="123"/>
        <v>0</v>
      </c>
    </row>
    <row r="836" ht="15.75" customHeight="1">
      <c r="D836" s="189"/>
      <c r="G836" s="190"/>
      <c r="R836" s="35" t="str">
        <f t="shared" si="118"/>
        <v>0</v>
      </c>
      <c r="S836" s="25" t="str">
        <f t="shared" si="119"/>
        <v>0</v>
      </c>
      <c r="T836" s="25" t="str">
        <f t="shared" si="120"/>
        <v>0</v>
      </c>
      <c r="U836" s="25" t="str">
        <f t="shared" si="121"/>
        <v>0</v>
      </c>
      <c r="V836" s="25" t="str">
        <f t="shared" si="122"/>
        <v>0</v>
      </c>
      <c r="W836" s="25" t="str">
        <f t="shared" si="123"/>
        <v>0</v>
      </c>
    </row>
    <row r="837" ht="15.75" customHeight="1">
      <c r="D837" s="189"/>
      <c r="G837" s="190"/>
      <c r="R837" s="35" t="str">
        <f t="shared" si="118"/>
        <v>0</v>
      </c>
      <c r="S837" s="25" t="str">
        <f t="shared" si="119"/>
        <v>0</v>
      </c>
      <c r="T837" s="25" t="str">
        <f t="shared" si="120"/>
        <v>0</v>
      </c>
      <c r="U837" s="25" t="str">
        <f t="shared" si="121"/>
        <v>0</v>
      </c>
      <c r="V837" s="25" t="str">
        <f t="shared" si="122"/>
        <v>0</v>
      </c>
      <c r="W837" s="25" t="str">
        <f t="shared" si="123"/>
        <v>0</v>
      </c>
    </row>
    <row r="838" ht="15.75" customHeight="1">
      <c r="D838" s="189"/>
      <c r="G838" s="190"/>
      <c r="R838" s="35" t="str">
        <f t="shared" si="118"/>
        <v>0</v>
      </c>
      <c r="S838" s="25" t="str">
        <f t="shared" si="119"/>
        <v>0</v>
      </c>
      <c r="T838" s="25" t="str">
        <f t="shared" si="120"/>
        <v>0</v>
      </c>
      <c r="U838" s="25" t="str">
        <f t="shared" si="121"/>
        <v>0</v>
      </c>
      <c r="V838" s="25" t="str">
        <f t="shared" si="122"/>
        <v>0</v>
      </c>
      <c r="W838" s="25" t="str">
        <f t="shared" si="123"/>
        <v>0</v>
      </c>
    </row>
    <row r="839" ht="15.75" customHeight="1">
      <c r="D839" s="189"/>
      <c r="G839" s="190"/>
      <c r="R839" s="35" t="str">
        <f t="shared" si="118"/>
        <v>0</v>
      </c>
      <c r="S839" s="25" t="str">
        <f t="shared" si="119"/>
        <v>0</v>
      </c>
      <c r="T839" s="25" t="str">
        <f t="shared" si="120"/>
        <v>0</v>
      </c>
      <c r="U839" s="25" t="str">
        <f t="shared" si="121"/>
        <v>0</v>
      </c>
      <c r="V839" s="25" t="str">
        <f t="shared" si="122"/>
        <v>0</v>
      </c>
      <c r="W839" s="25" t="str">
        <f t="shared" si="123"/>
        <v>0</v>
      </c>
    </row>
    <row r="840" ht="15.75" customHeight="1">
      <c r="D840" s="189"/>
      <c r="G840" s="190"/>
      <c r="R840" s="35" t="str">
        <f t="shared" si="118"/>
        <v>0</v>
      </c>
      <c r="S840" s="25" t="str">
        <f t="shared" si="119"/>
        <v>0</v>
      </c>
      <c r="T840" s="25" t="str">
        <f t="shared" si="120"/>
        <v>0</v>
      </c>
      <c r="U840" s="25" t="str">
        <f t="shared" si="121"/>
        <v>0</v>
      </c>
      <c r="V840" s="25" t="str">
        <f t="shared" si="122"/>
        <v>0</v>
      </c>
      <c r="W840" s="25" t="str">
        <f t="shared" si="123"/>
        <v>0</v>
      </c>
    </row>
    <row r="841" ht="15.75" customHeight="1">
      <c r="D841" s="189"/>
      <c r="G841" s="190"/>
      <c r="R841" s="35" t="str">
        <f t="shared" si="118"/>
        <v>0</v>
      </c>
      <c r="S841" s="25" t="str">
        <f t="shared" si="119"/>
        <v>0</v>
      </c>
      <c r="T841" s="25" t="str">
        <f t="shared" si="120"/>
        <v>0</v>
      </c>
      <c r="U841" s="25" t="str">
        <f t="shared" si="121"/>
        <v>0</v>
      </c>
      <c r="V841" s="25" t="str">
        <f t="shared" si="122"/>
        <v>0</v>
      </c>
      <c r="W841" s="25" t="str">
        <f t="shared" si="123"/>
        <v>0</v>
      </c>
    </row>
    <row r="842" ht="15.75" customHeight="1">
      <c r="D842" s="189"/>
      <c r="G842" s="190"/>
      <c r="R842" s="35" t="str">
        <f t="shared" si="118"/>
        <v>0</v>
      </c>
      <c r="S842" s="25" t="str">
        <f t="shared" si="119"/>
        <v>0</v>
      </c>
      <c r="T842" s="25" t="str">
        <f t="shared" si="120"/>
        <v>0</v>
      </c>
      <c r="U842" s="25" t="str">
        <f t="shared" si="121"/>
        <v>0</v>
      </c>
      <c r="V842" s="25" t="str">
        <f t="shared" si="122"/>
        <v>0</v>
      </c>
      <c r="W842" s="25" t="str">
        <f t="shared" si="123"/>
        <v>0</v>
      </c>
    </row>
    <row r="843" ht="15.75" customHeight="1">
      <c r="D843" s="189"/>
      <c r="G843" s="190"/>
      <c r="R843" s="35" t="str">
        <f t="shared" si="118"/>
        <v>0</v>
      </c>
      <c r="S843" s="25" t="str">
        <f t="shared" si="119"/>
        <v>0</v>
      </c>
      <c r="T843" s="25" t="str">
        <f t="shared" si="120"/>
        <v>0</v>
      </c>
      <c r="U843" s="25" t="str">
        <f t="shared" si="121"/>
        <v>0</v>
      </c>
      <c r="V843" s="25" t="str">
        <f t="shared" si="122"/>
        <v>0</v>
      </c>
      <c r="W843" s="25" t="str">
        <f t="shared" si="123"/>
        <v>0</v>
      </c>
    </row>
    <row r="844" ht="15.75" customHeight="1">
      <c r="D844" s="189"/>
      <c r="G844" s="190"/>
      <c r="R844" s="35" t="str">
        <f t="shared" si="118"/>
        <v>0</v>
      </c>
      <c r="S844" s="25" t="str">
        <f t="shared" si="119"/>
        <v>0</v>
      </c>
      <c r="T844" s="25" t="str">
        <f t="shared" si="120"/>
        <v>0</v>
      </c>
      <c r="U844" s="25" t="str">
        <f t="shared" si="121"/>
        <v>0</v>
      </c>
      <c r="V844" s="25" t="str">
        <f t="shared" si="122"/>
        <v>0</v>
      </c>
      <c r="W844" s="25" t="str">
        <f t="shared" si="123"/>
        <v>0</v>
      </c>
    </row>
    <row r="845" ht="15.75" customHeight="1">
      <c r="D845" s="189"/>
      <c r="G845" s="190"/>
      <c r="R845" s="35" t="str">
        <f t="shared" si="118"/>
        <v>0</v>
      </c>
      <c r="S845" s="25" t="str">
        <f t="shared" si="119"/>
        <v>0</v>
      </c>
      <c r="T845" s="25" t="str">
        <f t="shared" si="120"/>
        <v>0</v>
      </c>
      <c r="U845" s="25" t="str">
        <f t="shared" si="121"/>
        <v>0</v>
      </c>
      <c r="V845" s="25" t="str">
        <f t="shared" si="122"/>
        <v>0</v>
      </c>
      <c r="W845" s="25" t="str">
        <f t="shared" si="123"/>
        <v>0</v>
      </c>
    </row>
    <row r="846" ht="15.75" customHeight="1">
      <c r="D846" s="189"/>
      <c r="G846" s="190"/>
      <c r="R846" s="35" t="str">
        <f t="shared" si="118"/>
        <v>0</v>
      </c>
      <c r="S846" s="25" t="str">
        <f t="shared" si="119"/>
        <v>0</v>
      </c>
      <c r="T846" s="25" t="str">
        <f t="shared" si="120"/>
        <v>0</v>
      </c>
      <c r="U846" s="25" t="str">
        <f t="shared" si="121"/>
        <v>0</v>
      </c>
      <c r="V846" s="25" t="str">
        <f t="shared" si="122"/>
        <v>0</v>
      </c>
      <c r="W846" s="25" t="str">
        <f t="shared" si="123"/>
        <v>0</v>
      </c>
    </row>
    <row r="847" ht="15.75" customHeight="1">
      <c r="D847" s="189"/>
      <c r="G847" s="190"/>
      <c r="R847" s="35" t="str">
        <f t="shared" si="118"/>
        <v>0</v>
      </c>
      <c r="S847" s="25" t="str">
        <f t="shared" si="119"/>
        <v>0</v>
      </c>
      <c r="T847" s="25" t="str">
        <f t="shared" si="120"/>
        <v>0</v>
      </c>
      <c r="U847" s="25" t="str">
        <f t="shared" si="121"/>
        <v>0</v>
      </c>
      <c r="V847" s="25" t="str">
        <f t="shared" si="122"/>
        <v>0</v>
      </c>
      <c r="W847" s="25" t="str">
        <f t="shared" si="123"/>
        <v>0</v>
      </c>
    </row>
    <row r="848" ht="15.75" customHeight="1">
      <c r="D848" s="189"/>
      <c r="G848" s="190"/>
      <c r="R848" s="35" t="str">
        <f t="shared" si="118"/>
        <v>0</v>
      </c>
      <c r="S848" s="25" t="str">
        <f t="shared" si="119"/>
        <v>0</v>
      </c>
      <c r="T848" s="25" t="str">
        <f t="shared" si="120"/>
        <v>0</v>
      </c>
      <c r="U848" s="25" t="str">
        <f t="shared" si="121"/>
        <v>0</v>
      </c>
      <c r="V848" s="25" t="str">
        <f t="shared" si="122"/>
        <v>0</v>
      </c>
      <c r="W848" s="25" t="str">
        <f t="shared" si="123"/>
        <v>0</v>
      </c>
    </row>
    <row r="849" ht="15.75" customHeight="1">
      <c r="D849" s="189"/>
      <c r="G849" s="190"/>
      <c r="R849" s="35" t="str">
        <f t="shared" si="118"/>
        <v>0</v>
      </c>
      <c r="S849" s="25" t="str">
        <f t="shared" si="119"/>
        <v>0</v>
      </c>
      <c r="T849" s="25" t="str">
        <f t="shared" si="120"/>
        <v>0</v>
      </c>
      <c r="U849" s="25" t="str">
        <f t="shared" si="121"/>
        <v>0</v>
      </c>
      <c r="V849" s="25" t="str">
        <f t="shared" si="122"/>
        <v>0</v>
      </c>
      <c r="W849" s="25" t="str">
        <f t="shared" si="123"/>
        <v>0</v>
      </c>
    </row>
    <row r="850" ht="15.75" customHeight="1">
      <c r="D850" s="189"/>
      <c r="G850" s="190"/>
      <c r="R850" s="35" t="str">
        <f t="shared" si="118"/>
        <v>0</v>
      </c>
      <c r="S850" s="25" t="str">
        <f t="shared" si="119"/>
        <v>0</v>
      </c>
      <c r="T850" s="25" t="str">
        <f t="shared" si="120"/>
        <v>0</v>
      </c>
      <c r="U850" s="25" t="str">
        <f t="shared" si="121"/>
        <v>0</v>
      </c>
      <c r="V850" s="25" t="str">
        <f t="shared" si="122"/>
        <v>0</v>
      </c>
      <c r="W850" s="25" t="str">
        <f t="shared" si="123"/>
        <v>0</v>
      </c>
    </row>
    <row r="851" ht="15.75" customHeight="1">
      <c r="D851" s="189"/>
      <c r="G851" s="190"/>
      <c r="R851" s="35" t="str">
        <f t="shared" si="118"/>
        <v>0</v>
      </c>
      <c r="S851" s="25" t="str">
        <f t="shared" si="119"/>
        <v>0</v>
      </c>
      <c r="T851" s="25" t="str">
        <f t="shared" si="120"/>
        <v>0</v>
      </c>
      <c r="U851" s="25" t="str">
        <f t="shared" si="121"/>
        <v>0</v>
      </c>
      <c r="V851" s="25" t="str">
        <f t="shared" si="122"/>
        <v>0</v>
      </c>
      <c r="W851" s="25" t="str">
        <f t="shared" si="123"/>
        <v>0</v>
      </c>
    </row>
    <row r="852" ht="15.75" customHeight="1">
      <c r="D852" s="189"/>
      <c r="G852" s="190"/>
      <c r="R852" s="35" t="str">
        <f t="shared" si="118"/>
        <v>0</v>
      </c>
      <c r="S852" s="25" t="str">
        <f t="shared" si="119"/>
        <v>0</v>
      </c>
      <c r="T852" s="25" t="str">
        <f t="shared" si="120"/>
        <v>0</v>
      </c>
      <c r="U852" s="25" t="str">
        <f t="shared" si="121"/>
        <v>0</v>
      </c>
      <c r="V852" s="25" t="str">
        <f t="shared" si="122"/>
        <v>0</v>
      </c>
      <c r="W852" s="25" t="str">
        <f t="shared" si="123"/>
        <v>0</v>
      </c>
    </row>
    <row r="853" ht="15.75" customHeight="1">
      <c r="D853" s="189"/>
      <c r="G853" s="190"/>
      <c r="R853" s="35" t="str">
        <f t="shared" si="118"/>
        <v>0</v>
      </c>
      <c r="S853" s="25" t="str">
        <f t="shared" si="119"/>
        <v>0</v>
      </c>
      <c r="T853" s="25" t="str">
        <f t="shared" si="120"/>
        <v>0</v>
      </c>
      <c r="U853" s="25" t="str">
        <f t="shared" si="121"/>
        <v>0</v>
      </c>
      <c r="V853" s="25" t="str">
        <f t="shared" si="122"/>
        <v>0</v>
      </c>
      <c r="W853" s="25" t="str">
        <f t="shared" si="123"/>
        <v>0</v>
      </c>
    </row>
    <row r="854" ht="15.75" customHeight="1">
      <c r="D854" s="189"/>
      <c r="G854" s="190"/>
      <c r="R854" s="35" t="str">
        <f t="shared" si="118"/>
        <v>0</v>
      </c>
      <c r="S854" s="25" t="str">
        <f t="shared" si="119"/>
        <v>0</v>
      </c>
      <c r="T854" s="25" t="str">
        <f t="shared" si="120"/>
        <v>0</v>
      </c>
      <c r="U854" s="25" t="str">
        <f t="shared" si="121"/>
        <v>0</v>
      </c>
      <c r="V854" s="25" t="str">
        <f t="shared" si="122"/>
        <v>0</v>
      </c>
      <c r="W854" s="25" t="str">
        <f t="shared" si="123"/>
        <v>0</v>
      </c>
    </row>
    <row r="855" ht="15.75" customHeight="1">
      <c r="D855" s="189"/>
      <c r="G855" s="190"/>
      <c r="R855" s="35" t="str">
        <f t="shared" si="118"/>
        <v>0</v>
      </c>
      <c r="S855" s="25" t="str">
        <f t="shared" si="119"/>
        <v>0</v>
      </c>
      <c r="T855" s="25" t="str">
        <f t="shared" si="120"/>
        <v>0</v>
      </c>
      <c r="U855" s="25" t="str">
        <f t="shared" si="121"/>
        <v>0</v>
      </c>
      <c r="V855" s="25" t="str">
        <f t="shared" si="122"/>
        <v>0</v>
      </c>
      <c r="W855" s="25" t="str">
        <f t="shared" si="123"/>
        <v>0</v>
      </c>
    </row>
    <row r="856" ht="15.75" customHeight="1">
      <c r="D856" s="189"/>
      <c r="G856" s="190"/>
      <c r="R856" s="35" t="str">
        <f t="shared" si="118"/>
        <v>0</v>
      </c>
      <c r="S856" s="25" t="str">
        <f t="shared" si="119"/>
        <v>0</v>
      </c>
      <c r="T856" s="25" t="str">
        <f t="shared" si="120"/>
        <v>0</v>
      </c>
      <c r="U856" s="25" t="str">
        <f t="shared" si="121"/>
        <v>0</v>
      </c>
      <c r="V856" s="25" t="str">
        <f t="shared" si="122"/>
        <v>0</v>
      </c>
      <c r="W856" s="25" t="str">
        <f t="shared" si="123"/>
        <v>0</v>
      </c>
    </row>
    <row r="857" ht="15.75" customHeight="1">
      <c r="D857" s="189"/>
      <c r="G857" s="190"/>
      <c r="R857" s="35" t="str">
        <f t="shared" si="118"/>
        <v>0</v>
      </c>
      <c r="S857" s="25" t="str">
        <f t="shared" si="119"/>
        <v>0</v>
      </c>
      <c r="T857" s="25" t="str">
        <f t="shared" si="120"/>
        <v>0</v>
      </c>
      <c r="U857" s="25" t="str">
        <f t="shared" si="121"/>
        <v>0</v>
      </c>
      <c r="V857" s="25" t="str">
        <f t="shared" si="122"/>
        <v>0</v>
      </c>
      <c r="W857" s="25" t="str">
        <f t="shared" si="123"/>
        <v>0</v>
      </c>
    </row>
    <row r="858" ht="15.75" customHeight="1">
      <c r="D858" s="189"/>
      <c r="G858" s="190"/>
      <c r="R858" s="35" t="str">
        <f t="shared" si="118"/>
        <v>0</v>
      </c>
      <c r="S858" s="25" t="str">
        <f t="shared" si="119"/>
        <v>0</v>
      </c>
      <c r="T858" s="25" t="str">
        <f t="shared" si="120"/>
        <v>0</v>
      </c>
      <c r="U858" s="25" t="str">
        <f t="shared" si="121"/>
        <v>0</v>
      </c>
      <c r="V858" s="25" t="str">
        <f t="shared" si="122"/>
        <v>0</v>
      </c>
      <c r="W858" s="25" t="str">
        <f t="shared" si="123"/>
        <v>0</v>
      </c>
    </row>
    <row r="859" ht="15.75" customHeight="1">
      <c r="D859" s="189"/>
      <c r="G859" s="190"/>
      <c r="R859" s="35" t="str">
        <f t="shared" si="118"/>
        <v>0</v>
      </c>
      <c r="S859" s="25" t="str">
        <f t="shared" si="119"/>
        <v>0</v>
      </c>
      <c r="T859" s="25" t="str">
        <f t="shared" si="120"/>
        <v>0</v>
      </c>
      <c r="U859" s="25" t="str">
        <f t="shared" si="121"/>
        <v>0</v>
      </c>
      <c r="V859" s="25" t="str">
        <f t="shared" si="122"/>
        <v>0</v>
      </c>
      <c r="W859" s="25" t="str">
        <f t="shared" si="123"/>
        <v>0</v>
      </c>
    </row>
    <row r="860" ht="15.75" customHeight="1">
      <c r="D860" s="189"/>
      <c r="G860" s="190"/>
      <c r="R860" s="35" t="str">
        <f t="shared" si="118"/>
        <v>0</v>
      </c>
      <c r="S860" s="25" t="str">
        <f t="shared" si="119"/>
        <v>0</v>
      </c>
      <c r="T860" s="25" t="str">
        <f t="shared" si="120"/>
        <v>0</v>
      </c>
      <c r="U860" s="25" t="str">
        <f t="shared" si="121"/>
        <v>0</v>
      </c>
      <c r="V860" s="25" t="str">
        <f t="shared" si="122"/>
        <v>0</v>
      </c>
      <c r="W860" s="25" t="str">
        <f t="shared" si="123"/>
        <v>0</v>
      </c>
    </row>
    <row r="861" ht="15.75" customHeight="1">
      <c r="D861" s="189"/>
      <c r="G861" s="190"/>
      <c r="R861" s="35" t="str">
        <f t="shared" si="118"/>
        <v>0</v>
      </c>
      <c r="S861" s="25" t="str">
        <f t="shared" si="119"/>
        <v>0</v>
      </c>
      <c r="T861" s="25" t="str">
        <f t="shared" si="120"/>
        <v>0</v>
      </c>
      <c r="U861" s="25" t="str">
        <f t="shared" si="121"/>
        <v>0</v>
      </c>
      <c r="V861" s="25" t="str">
        <f t="shared" si="122"/>
        <v>0</v>
      </c>
      <c r="W861" s="25" t="str">
        <f t="shared" si="123"/>
        <v>0</v>
      </c>
    </row>
    <row r="862" ht="15.75" customHeight="1">
      <c r="D862" s="189"/>
      <c r="G862" s="190"/>
      <c r="R862" s="35" t="str">
        <f t="shared" si="118"/>
        <v>0</v>
      </c>
      <c r="S862" s="25" t="str">
        <f t="shared" si="119"/>
        <v>0</v>
      </c>
      <c r="T862" s="25" t="str">
        <f t="shared" si="120"/>
        <v>0</v>
      </c>
      <c r="U862" s="25" t="str">
        <f t="shared" si="121"/>
        <v>0</v>
      </c>
      <c r="V862" s="25" t="str">
        <f t="shared" si="122"/>
        <v>0</v>
      </c>
      <c r="W862" s="25" t="str">
        <f t="shared" si="123"/>
        <v>0</v>
      </c>
    </row>
    <row r="863" ht="15.75" customHeight="1">
      <c r="D863" s="189"/>
      <c r="G863" s="190"/>
      <c r="R863" s="35" t="str">
        <f t="shared" si="118"/>
        <v>0</v>
      </c>
      <c r="S863" s="25" t="str">
        <f t="shared" si="119"/>
        <v>0</v>
      </c>
      <c r="T863" s="25" t="str">
        <f t="shared" si="120"/>
        <v>0</v>
      </c>
      <c r="U863" s="25" t="str">
        <f t="shared" si="121"/>
        <v>0</v>
      </c>
      <c r="V863" s="25" t="str">
        <f t="shared" si="122"/>
        <v>0</v>
      </c>
      <c r="W863" s="25" t="str">
        <f t="shared" si="123"/>
        <v>0</v>
      </c>
    </row>
    <row r="864" ht="15.75" customHeight="1">
      <c r="D864" s="189"/>
      <c r="G864" s="190"/>
      <c r="R864" s="35" t="str">
        <f t="shared" si="118"/>
        <v>0</v>
      </c>
      <c r="S864" s="25" t="str">
        <f t="shared" si="119"/>
        <v>0</v>
      </c>
      <c r="T864" s="25" t="str">
        <f t="shared" si="120"/>
        <v>0</v>
      </c>
      <c r="U864" s="25" t="str">
        <f t="shared" si="121"/>
        <v>0</v>
      </c>
      <c r="V864" s="25" t="str">
        <f t="shared" si="122"/>
        <v>0</v>
      </c>
      <c r="W864" s="25" t="str">
        <f t="shared" si="123"/>
        <v>0</v>
      </c>
    </row>
    <row r="865" ht="15.75" customHeight="1">
      <c r="D865" s="189"/>
      <c r="G865" s="190"/>
      <c r="R865" s="35" t="str">
        <f t="shared" si="118"/>
        <v>0</v>
      </c>
      <c r="S865" s="25" t="str">
        <f t="shared" si="119"/>
        <v>0</v>
      </c>
      <c r="T865" s="25" t="str">
        <f t="shared" si="120"/>
        <v>0</v>
      </c>
      <c r="U865" s="25" t="str">
        <f t="shared" si="121"/>
        <v>0</v>
      </c>
      <c r="V865" s="25" t="str">
        <f t="shared" si="122"/>
        <v>0</v>
      </c>
      <c r="W865" s="25" t="str">
        <f t="shared" si="123"/>
        <v>0</v>
      </c>
    </row>
    <row r="866" ht="15.75" customHeight="1">
      <c r="D866" s="189"/>
      <c r="G866" s="190"/>
      <c r="R866" s="35" t="str">
        <f t="shared" si="118"/>
        <v>0</v>
      </c>
      <c r="S866" s="25" t="str">
        <f t="shared" si="119"/>
        <v>0</v>
      </c>
      <c r="T866" s="25" t="str">
        <f t="shared" si="120"/>
        <v>0</v>
      </c>
      <c r="U866" s="25" t="str">
        <f t="shared" si="121"/>
        <v>0</v>
      </c>
      <c r="V866" s="25" t="str">
        <f t="shared" si="122"/>
        <v>0</v>
      </c>
      <c r="W866" s="25" t="str">
        <f t="shared" si="123"/>
        <v>0</v>
      </c>
    </row>
    <row r="867" ht="15.75" customHeight="1">
      <c r="D867" s="189"/>
      <c r="G867" s="190"/>
      <c r="R867" s="35" t="str">
        <f t="shared" si="118"/>
        <v>0</v>
      </c>
      <c r="S867" s="25" t="str">
        <f t="shared" si="119"/>
        <v>0</v>
      </c>
      <c r="T867" s="25" t="str">
        <f t="shared" si="120"/>
        <v>0</v>
      </c>
      <c r="U867" s="25" t="str">
        <f t="shared" si="121"/>
        <v>0</v>
      </c>
      <c r="V867" s="25" t="str">
        <f t="shared" si="122"/>
        <v>0</v>
      </c>
      <c r="W867" s="25" t="str">
        <f t="shared" si="123"/>
        <v>0</v>
      </c>
    </row>
    <row r="868" ht="15.75" customHeight="1">
      <c r="D868" s="189"/>
      <c r="G868" s="190"/>
      <c r="R868" s="35" t="str">
        <f t="shared" si="118"/>
        <v>0</v>
      </c>
      <c r="S868" s="25" t="str">
        <f t="shared" si="119"/>
        <v>0</v>
      </c>
      <c r="T868" s="25" t="str">
        <f t="shared" si="120"/>
        <v>0</v>
      </c>
      <c r="U868" s="25" t="str">
        <f t="shared" si="121"/>
        <v>0</v>
      </c>
      <c r="V868" s="25" t="str">
        <f t="shared" si="122"/>
        <v>0</v>
      </c>
      <c r="W868" s="25" t="str">
        <f t="shared" si="123"/>
        <v>0</v>
      </c>
    </row>
    <row r="869" ht="15.75" customHeight="1">
      <c r="D869" s="189"/>
      <c r="G869" s="190"/>
      <c r="R869" s="35" t="str">
        <f t="shared" si="118"/>
        <v>0</v>
      </c>
      <c r="S869" s="25" t="str">
        <f t="shared" si="119"/>
        <v>0</v>
      </c>
      <c r="T869" s="25" t="str">
        <f t="shared" si="120"/>
        <v>0</v>
      </c>
      <c r="U869" s="25" t="str">
        <f t="shared" si="121"/>
        <v>0</v>
      </c>
      <c r="V869" s="25" t="str">
        <f t="shared" si="122"/>
        <v>0</v>
      </c>
      <c r="W869" s="25" t="str">
        <f t="shared" si="123"/>
        <v>0</v>
      </c>
    </row>
    <row r="870" ht="15.75" customHeight="1">
      <c r="D870" s="189"/>
      <c r="G870" s="190"/>
      <c r="R870" s="35" t="str">
        <f t="shared" si="118"/>
        <v>0</v>
      </c>
      <c r="S870" s="25" t="str">
        <f t="shared" si="119"/>
        <v>0</v>
      </c>
      <c r="T870" s="25" t="str">
        <f t="shared" si="120"/>
        <v>0</v>
      </c>
      <c r="U870" s="25" t="str">
        <f t="shared" si="121"/>
        <v>0</v>
      </c>
      <c r="V870" s="25" t="str">
        <f t="shared" si="122"/>
        <v>0</v>
      </c>
      <c r="W870" s="25" t="str">
        <f t="shared" si="123"/>
        <v>0</v>
      </c>
    </row>
    <row r="871" ht="15.75" customHeight="1">
      <c r="D871" s="189"/>
      <c r="G871" s="190"/>
      <c r="R871" s="35" t="str">
        <f t="shared" si="118"/>
        <v>0</v>
      </c>
      <c r="S871" s="25" t="str">
        <f t="shared" si="119"/>
        <v>0</v>
      </c>
      <c r="T871" s="25" t="str">
        <f t="shared" si="120"/>
        <v>0</v>
      </c>
      <c r="U871" s="25" t="str">
        <f t="shared" si="121"/>
        <v>0</v>
      </c>
      <c r="V871" s="25" t="str">
        <f t="shared" si="122"/>
        <v>0</v>
      </c>
      <c r="W871" s="25" t="str">
        <f t="shared" si="123"/>
        <v>0</v>
      </c>
    </row>
    <row r="872" ht="15.75" customHeight="1">
      <c r="D872" s="189"/>
      <c r="G872" s="190"/>
      <c r="R872" s="35" t="str">
        <f t="shared" si="118"/>
        <v>0</v>
      </c>
      <c r="S872" s="25" t="str">
        <f t="shared" si="119"/>
        <v>0</v>
      </c>
      <c r="T872" s="25" t="str">
        <f t="shared" si="120"/>
        <v>0</v>
      </c>
      <c r="U872" s="25" t="str">
        <f t="shared" si="121"/>
        <v>0</v>
      </c>
      <c r="V872" s="25" t="str">
        <f t="shared" si="122"/>
        <v>0</v>
      </c>
      <c r="W872" s="25" t="str">
        <f t="shared" si="123"/>
        <v>0</v>
      </c>
    </row>
    <row r="873" ht="15.75" customHeight="1">
      <c r="D873" s="189"/>
      <c r="G873" s="190"/>
      <c r="R873" s="35" t="str">
        <f t="shared" si="118"/>
        <v>0</v>
      </c>
      <c r="S873" s="25" t="str">
        <f t="shared" si="119"/>
        <v>0</v>
      </c>
      <c r="T873" s="25" t="str">
        <f t="shared" si="120"/>
        <v>0</v>
      </c>
      <c r="U873" s="25" t="str">
        <f t="shared" si="121"/>
        <v>0</v>
      </c>
      <c r="V873" s="25" t="str">
        <f t="shared" si="122"/>
        <v>0</v>
      </c>
      <c r="W873" s="25" t="str">
        <f t="shared" si="123"/>
        <v>0</v>
      </c>
    </row>
    <row r="874" ht="15.75" customHeight="1">
      <c r="D874" s="189"/>
      <c r="G874" s="190"/>
      <c r="R874" s="35" t="str">
        <f t="shared" si="118"/>
        <v>0</v>
      </c>
      <c r="S874" s="25" t="str">
        <f t="shared" si="119"/>
        <v>0</v>
      </c>
      <c r="T874" s="25" t="str">
        <f t="shared" si="120"/>
        <v>0</v>
      </c>
      <c r="U874" s="25" t="str">
        <f t="shared" si="121"/>
        <v>0</v>
      </c>
      <c r="V874" s="25" t="str">
        <f t="shared" si="122"/>
        <v>0</v>
      </c>
      <c r="W874" s="25" t="str">
        <f t="shared" si="123"/>
        <v>0</v>
      </c>
    </row>
    <row r="875" ht="15.75" customHeight="1">
      <c r="D875" s="189"/>
      <c r="G875" s="190"/>
      <c r="R875" s="35" t="str">
        <f t="shared" si="118"/>
        <v>0</v>
      </c>
      <c r="S875" s="25" t="str">
        <f t="shared" si="119"/>
        <v>0</v>
      </c>
      <c r="T875" s="25" t="str">
        <f t="shared" si="120"/>
        <v>0</v>
      </c>
      <c r="U875" s="25" t="str">
        <f t="shared" si="121"/>
        <v>0</v>
      </c>
      <c r="V875" s="25" t="str">
        <f t="shared" si="122"/>
        <v>0</v>
      </c>
      <c r="W875" s="25" t="str">
        <f t="shared" si="123"/>
        <v>0</v>
      </c>
    </row>
    <row r="876" ht="15.75" customHeight="1">
      <c r="D876" s="189"/>
      <c r="G876" s="190"/>
      <c r="R876" s="35" t="str">
        <f t="shared" si="118"/>
        <v>0</v>
      </c>
      <c r="S876" s="25" t="str">
        <f t="shared" si="119"/>
        <v>0</v>
      </c>
      <c r="T876" s="25" t="str">
        <f t="shared" si="120"/>
        <v>0</v>
      </c>
      <c r="U876" s="25" t="str">
        <f t="shared" si="121"/>
        <v>0</v>
      </c>
      <c r="V876" s="25" t="str">
        <f t="shared" si="122"/>
        <v>0</v>
      </c>
      <c r="W876" s="25" t="str">
        <f t="shared" si="123"/>
        <v>0</v>
      </c>
    </row>
    <row r="877" ht="15.75" customHeight="1">
      <c r="D877" s="189"/>
      <c r="G877" s="190"/>
      <c r="R877" s="35" t="str">
        <f t="shared" si="118"/>
        <v>0</v>
      </c>
      <c r="S877" s="25" t="str">
        <f t="shared" si="119"/>
        <v>0</v>
      </c>
      <c r="T877" s="25" t="str">
        <f t="shared" si="120"/>
        <v>0</v>
      </c>
      <c r="U877" s="25" t="str">
        <f t="shared" si="121"/>
        <v>0</v>
      </c>
      <c r="V877" s="25" t="str">
        <f t="shared" si="122"/>
        <v>0</v>
      </c>
      <c r="W877" s="25" t="str">
        <f t="shared" si="123"/>
        <v>0</v>
      </c>
    </row>
    <row r="878" ht="15.75" customHeight="1">
      <c r="D878" s="189"/>
      <c r="G878" s="190"/>
      <c r="R878" s="35" t="str">
        <f t="shared" si="118"/>
        <v>0</v>
      </c>
      <c r="S878" s="25" t="str">
        <f t="shared" si="119"/>
        <v>0</v>
      </c>
      <c r="T878" s="25" t="str">
        <f t="shared" si="120"/>
        <v>0</v>
      </c>
      <c r="U878" s="25" t="str">
        <f t="shared" si="121"/>
        <v>0</v>
      </c>
      <c r="V878" s="25" t="str">
        <f t="shared" si="122"/>
        <v>0</v>
      </c>
      <c r="W878" s="25" t="str">
        <f t="shared" si="123"/>
        <v>0</v>
      </c>
    </row>
    <row r="879" ht="15.75" customHeight="1">
      <c r="D879" s="189"/>
      <c r="G879" s="190"/>
      <c r="R879" s="35" t="str">
        <f t="shared" si="118"/>
        <v>0</v>
      </c>
      <c r="S879" s="25" t="str">
        <f t="shared" si="119"/>
        <v>0</v>
      </c>
      <c r="T879" s="25" t="str">
        <f t="shared" si="120"/>
        <v>0</v>
      </c>
      <c r="U879" s="25" t="str">
        <f t="shared" si="121"/>
        <v>0</v>
      </c>
      <c r="V879" s="25" t="str">
        <f t="shared" si="122"/>
        <v>0</v>
      </c>
      <c r="W879" s="25" t="str">
        <f t="shared" si="123"/>
        <v>0</v>
      </c>
    </row>
    <row r="880" ht="15.75" customHeight="1">
      <c r="D880" s="189"/>
      <c r="G880" s="190"/>
      <c r="R880" s="35" t="str">
        <f t="shared" si="118"/>
        <v>0</v>
      </c>
      <c r="S880" s="25" t="str">
        <f t="shared" si="119"/>
        <v>0</v>
      </c>
      <c r="T880" s="25" t="str">
        <f t="shared" si="120"/>
        <v>0</v>
      </c>
      <c r="U880" s="25" t="str">
        <f t="shared" si="121"/>
        <v>0</v>
      </c>
      <c r="V880" s="25" t="str">
        <f t="shared" si="122"/>
        <v>0</v>
      </c>
      <c r="W880" s="25" t="str">
        <f t="shared" si="123"/>
        <v>0</v>
      </c>
    </row>
    <row r="881" ht="15.75" customHeight="1">
      <c r="D881" s="189"/>
      <c r="G881" s="190"/>
      <c r="R881" s="35" t="str">
        <f t="shared" si="118"/>
        <v>0</v>
      </c>
      <c r="S881" s="25" t="str">
        <f t="shared" si="119"/>
        <v>0</v>
      </c>
      <c r="T881" s="25" t="str">
        <f t="shared" si="120"/>
        <v>0</v>
      </c>
      <c r="U881" s="25" t="str">
        <f t="shared" si="121"/>
        <v>0</v>
      </c>
      <c r="V881" s="25" t="str">
        <f t="shared" si="122"/>
        <v>0</v>
      </c>
      <c r="W881" s="25" t="str">
        <f t="shared" si="123"/>
        <v>0</v>
      </c>
    </row>
    <row r="882" ht="15.75" customHeight="1">
      <c r="D882" s="189"/>
      <c r="G882" s="190"/>
      <c r="R882" s="35" t="str">
        <f t="shared" si="118"/>
        <v>0</v>
      </c>
      <c r="S882" s="25" t="str">
        <f t="shared" si="119"/>
        <v>0</v>
      </c>
      <c r="T882" s="25" t="str">
        <f t="shared" si="120"/>
        <v>0</v>
      </c>
      <c r="U882" s="25" t="str">
        <f t="shared" si="121"/>
        <v>0</v>
      </c>
      <c r="V882" s="25" t="str">
        <f t="shared" si="122"/>
        <v>0</v>
      </c>
      <c r="W882" s="25" t="str">
        <f t="shared" si="123"/>
        <v>0</v>
      </c>
    </row>
    <row r="883" ht="15.75" customHeight="1">
      <c r="D883" s="189"/>
      <c r="G883" s="190"/>
      <c r="R883" s="35" t="str">
        <f t="shared" si="118"/>
        <v>0</v>
      </c>
      <c r="S883" s="25" t="str">
        <f t="shared" si="119"/>
        <v>0</v>
      </c>
      <c r="T883" s="25" t="str">
        <f t="shared" si="120"/>
        <v>0</v>
      </c>
      <c r="U883" s="25" t="str">
        <f t="shared" si="121"/>
        <v>0</v>
      </c>
      <c r="V883" s="25" t="str">
        <f t="shared" si="122"/>
        <v>0</v>
      </c>
      <c r="W883" s="25" t="str">
        <f t="shared" si="123"/>
        <v>0</v>
      </c>
    </row>
    <row r="884" ht="15.75" customHeight="1">
      <c r="D884" s="189"/>
      <c r="G884" s="190"/>
      <c r="R884" s="35" t="str">
        <f t="shared" si="118"/>
        <v>0</v>
      </c>
      <c r="S884" s="25" t="str">
        <f t="shared" si="119"/>
        <v>0</v>
      </c>
      <c r="T884" s="25" t="str">
        <f t="shared" si="120"/>
        <v>0</v>
      </c>
      <c r="U884" s="25" t="str">
        <f t="shared" si="121"/>
        <v>0</v>
      </c>
      <c r="V884" s="25" t="str">
        <f t="shared" si="122"/>
        <v>0</v>
      </c>
      <c r="W884" s="25" t="str">
        <f t="shared" si="123"/>
        <v>0</v>
      </c>
    </row>
    <row r="885" ht="15.75" customHeight="1">
      <c r="D885" s="189"/>
      <c r="G885" s="190"/>
      <c r="R885" s="35" t="str">
        <f t="shared" si="118"/>
        <v>0</v>
      </c>
      <c r="S885" s="25" t="str">
        <f t="shared" si="119"/>
        <v>0</v>
      </c>
      <c r="T885" s="25" t="str">
        <f t="shared" si="120"/>
        <v>0</v>
      </c>
      <c r="U885" s="25" t="str">
        <f t="shared" si="121"/>
        <v>0</v>
      </c>
      <c r="V885" s="25" t="str">
        <f t="shared" si="122"/>
        <v>0</v>
      </c>
      <c r="W885" s="25" t="str">
        <f t="shared" si="123"/>
        <v>0</v>
      </c>
    </row>
    <row r="886" ht="15.75" customHeight="1">
      <c r="D886" s="189"/>
      <c r="G886" s="190"/>
      <c r="R886" s="35" t="str">
        <f t="shared" si="118"/>
        <v>0</v>
      </c>
      <c r="S886" s="25" t="str">
        <f t="shared" si="119"/>
        <v>0</v>
      </c>
      <c r="T886" s="25" t="str">
        <f t="shared" si="120"/>
        <v>0</v>
      </c>
      <c r="U886" s="25" t="str">
        <f t="shared" si="121"/>
        <v>0</v>
      </c>
      <c r="V886" s="25" t="str">
        <f t="shared" si="122"/>
        <v>0</v>
      </c>
      <c r="W886" s="25" t="str">
        <f t="shared" si="123"/>
        <v>0</v>
      </c>
    </row>
    <row r="887" ht="15.75" customHeight="1">
      <c r="D887" s="189"/>
      <c r="G887" s="190"/>
      <c r="R887" s="35" t="str">
        <f t="shared" si="118"/>
        <v>0</v>
      </c>
      <c r="S887" s="25" t="str">
        <f t="shared" si="119"/>
        <v>0</v>
      </c>
      <c r="T887" s="25" t="str">
        <f t="shared" si="120"/>
        <v>0</v>
      </c>
      <c r="U887" s="25" t="str">
        <f t="shared" si="121"/>
        <v>0</v>
      </c>
      <c r="V887" s="25" t="str">
        <f t="shared" si="122"/>
        <v>0</v>
      </c>
      <c r="W887" s="25" t="str">
        <f t="shared" si="123"/>
        <v>0</v>
      </c>
    </row>
    <row r="888" ht="15.75" customHeight="1">
      <c r="D888" s="189"/>
      <c r="G888" s="190"/>
      <c r="R888" s="35" t="str">
        <f t="shared" si="118"/>
        <v>0</v>
      </c>
      <c r="S888" s="25" t="str">
        <f t="shared" si="119"/>
        <v>0</v>
      </c>
      <c r="T888" s="25" t="str">
        <f t="shared" si="120"/>
        <v>0</v>
      </c>
      <c r="U888" s="25" t="str">
        <f t="shared" si="121"/>
        <v>0</v>
      </c>
      <c r="V888" s="25" t="str">
        <f t="shared" si="122"/>
        <v>0</v>
      </c>
      <c r="W888" s="25" t="str">
        <f t="shared" si="123"/>
        <v>0</v>
      </c>
    </row>
    <row r="889" ht="15.75" customHeight="1">
      <c r="D889" s="189"/>
      <c r="G889" s="190"/>
      <c r="R889" s="35" t="str">
        <f t="shared" si="118"/>
        <v>0</v>
      </c>
      <c r="S889" s="25" t="str">
        <f t="shared" si="119"/>
        <v>0</v>
      </c>
      <c r="T889" s="25" t="str">
        <f t="shared" si="120"/>
        <v>0</v>
      </c>
      <c r="U889" s="25" t="str">
        <f t="shared" si="121"/>
        <v>0</v>
      </c>
      <c r="V889" s="25" t="str">
        <f t="shared" si="122"/>
        <v>0</v>
      </c>
      <c r="W889" s="25" t="str">
        <f t="shared" si="123"/>
        <v>0</v>
      </c>
    </row>
    <row r="890" ht="15.75" customHeight="1">
      <c r="D890" s="189"/>
      <c r="G890" s="190"/>
      <c r="R890" s="35" t="str">
        <f t="shared" si="118"/>
        <v>0</v>
      </c>
      <c r="S890" s="25" t="str">
        <f t="shared" si="119"/>
        <v>0</v>
      </c>
      <c r="T890" s="25" t="str">
        <f t="shared" si="120"/>
        <v>0</v>
      </c>
      <c r="U890" s="25" t="str">
        <f t="shared" si="121"/>
        <v>0</v>
      </c>
      <c r="V890" s="25" t="str">
        <f t="shared" si="122"/>
        <v>0</v>
      </c>
      <c r="W890" s="25" t="str">
        <f t="shared" si="123"/>
        <v>0</v>
      </c>
    </row>
    <row r="891" ht="15.75" customHeight="1">
      <c r="D891" s="189"/>
      <c r="G891" s="190"/>
      <c r="R891" s="35" t="str">
        <f t="shared" si="118"/>
        <v>0</v>
      </c>
      <c r="S891" s="25" t="str">
        <f t="shared" si="119"/>
        <v>0</v>
      </c>
      <c r="T891" s="25" t="str">
        <f t="shared" si="120"/>
        <v>0</v>
      </c>
      <c r="U891" s="25" t="str">
        <f t="shared" si="121"/>
        <v>0</v>
      </c>
      <c r="V891" s="25" t="str">
        <f t="shared" si="122"/>
        <v>0</v>
      </c>
      <c r="W891" s="25" t="str">
        <f t="shared" si="123"/>
        <v>0</v>
      </c>
    </row>
    <row r="892" ht="15.75" customHeight="1">
      <c r="D892" s="189"/>
      <c r="G892" s="190"/>
      <c r="R892" s="35" t="str">
        <f t="shared" si="118"/>
        <v>0</v>
      </c>
      <c r="S892" s="25" t="str">
        <f t="shared" si="119"/>
        <v>0</v>
      </c>
      <c r="T892" s="25" t="str">
        <f t="shared" si="120"/>
        <v>0</v>
      </c>
      <c r="U892" s="25" t="str">
        <f t="shared" si="121"/>
        <v>0</v>
      </c>
      <c r="V892" s="25" t="str">
        <f t="shared" si="122"/>
        <v>0</v>
      </c>
      <c r="W892" s="25" t="str">
        <f t="shared" si="123"/>
        <v>0</v>
      </c>
    </row>
    <row r="893" ht="15.75" customHeight="1">
      <c r="D893" s="189"/>
      <c r="G893" s="190"/>
      <c r="R893" s="35" t="str">
        <f t="shared" si="118"/>
        <v>0</v>
      </c>
      <c r="S893" s="25" t="str">
        <f t="shared" si="119"/>
        <v>0</v>
      </c>
      <c r="T893" s="25" t="str">
        <f t="shared" si="120"/>
        <v>0</v>
      </c>
      <c r="U893" s="25" t="str">
        <f t="shared" si="121"/>
        <v>0</v>
      </c>
      <c r="V893" s="25" t="str">
        <f t="shared" si="122"/>
        <v>0</v>
      </c>
      <c r="W893" s="25" t="str">
        <f t="shared" si="123"/>
        <v>0</v>
      </c>
    </row>
    <row r="894" ht="15.75" customHeight="1">
      <c r="D894" s="189"/>
      <c r="G894" s="190"/>
      <c r="R894" s="35" t="str">
        <f t="shared" si="118"/>
        <v>0</v>
      </c>
      <c r="S894" s="25" t="str">
        <f t="shared" si="119"/>
        <v>0</v>
      </c>
      <c r="T894" s="25" t="str">
        <f t="shared" si="120"/>
        <v>0</v>
      </c>
      <c r="U894" s="25" t="str">
        <f t="shared" si="121"/>
        <v>0</v>
      </c>
      <c r="V894" s="25" t="str">
        <f t="shared" si="122"/>
        <v>0</v>
      </c>
      <c r="W894" s="25" t="str">
        <f t="shared" si="123"/>
        <v>0</v>
      </c>
    </row>
    <row r="895" ht="15.75" customHeight="1">
      <c r="D895" s="189"/>
      <c r="G895" s="190"/>
      <c r="R895" s="35" t="str">
        <f t="shared" si="118"/>
        <v>0</v>
      </c>
      <c r="S895" s="25" t="str">
        <f t="shared" si="119"/>
        <v>0</v>
      </c>
      <c r="T895" s="25" t="str">
        <f t="shared" si="120"/>
        <v>0</v>
      </c>
      <c r="U895" s="25" t="str">
        <f t="shared" si="121"/>
        <v>0</v>
      </c>
      <c r="V895" s="25" t="str">
        <f t="shared" si="122"/>
        <v>0</v>
      </c>
      <c r="W895" s="25" t="str">
        <f t="shared" si="123"/>
        <v>0</v>
      </c>
    </row>
    <row r="896" ht="15.75" customHeight="1">
      <c r="D896" s="189"/>
      <c r="G896" s="190"/>
      <c r="R896" s="35" t="str">
        <f t="shared" si="118"/>
        <v>0</v>
      </c>
      <c r="S896" s="25" t="str">
        <f t="shared" si="119"/>
        <v>0</v>
      </c>
      <c r="T896" s="25" t="str">
        <f t="shared" si="120"/>
        <v>0</v>
      </c>
      <c r="U896" s="25" t="str">
        <f t="shared" si="121"/>
        <v>0</v>
      </c>
      <c r="V896" s="25" t="str">
        <f t="shared" si="122"/>
        <v>0</v>
      </c>
      <c r="W896" s="25" t="str">
        <f t="shared" si="123"/>
        <v>0</v>
      </c>
    </row>
    <row r="897" ht="15.75" customHeight="1">
      <c r="D897" s="189"/>
      <c r="G897" s="190"/>
      <c r="R897" s="35" t="str">
        <f t="shared" si="118"/>
        <v>0</v>
      </c>
      <c r="S897" s="25" t="str">
        <f t="shared" si="119"/>
        <v>0</v>
      </c>
      <c r="T897" s="25" t="str">
        <f t="shared" si="120"/>
        <v>0</v>
      </c>
      <c r="U897" s="25" t="str">
        <f t="shared" si="121"/>
        <v>0</v>
      </c>
      <c r="V897" s="25" t="str">
        <f t="shared" si="122"/>
        <v>0</v>
      </c>
      <c r="W897" s="25" t="str">
        <f t="shared" si="123"/>
        <v>0</v>
      </c>
    </row>
    <row r="898" ht="15.75" customHeight="1">
      <c r="D898" s="189"/>
      <c r="G898" s="190"/>
      <c r="R898" s="35" t="str">
        <f t="shared" si="118"/>
        <v>0</v>
      </c>
      <c r="S898" s="25" t="str">
        <f t="shared" si="119"/>
        <v>0</v>
      </c>
      <c r="T898" s="25" t="str">
        <f t="shared" si="120"/>
        <v>0</v>
      </c>
      <c r="U898" s="25" t="str">
        <f t="shared" si="121"/>
        <v>0</v>
      </c>
      <c r="V898" s="25" t="str">
        <f t="shared" si="122"/>
        <v>0</v>
      </c>
      <c r="W898" s="25" t="str">
        <f t="shared" si="123"/>
        <v>0</v>
      </c>
    </row>
    <row r="899" ht="15.75" customHeight="1">
      <c r="D899" s="189"/>
      <c r="G899" s="190"/>
      <c r="R899" s="35" t="str">
        <f t="shared" si="118"/>
        <v>0</v>
      </c>
      <c r="S899" s="25" t="str">
        <f t="shared" si="119"/>
        <v>0</v>
      </c>
      <c r="T899" s="25" t="str">
        <f t="shared" si="120"/>
        <v>0</v>
      </c>
      <c r="U899" s="25" t="str">
        <f t="shared" si="121"/>
        <v>0</v>
      </c>
      <c r="V899" s="25" t="str">
        <f t="shared" si="122"/>
        <v>0</v>
      </c>
      <c r="W899" s="25" t="str">
        <f t="shared" si="123"/>
        <v>0</v>
      </c>
    </row>
    <row r="900" ht="15.75" customHeight="1">
      <c r="D900" s="189"/>
      <c r="G900" s="190"/>
      <c r="R900" s="35" t="str">
        <f t="shared" si="118"/>
        <v>0</v>
      </c>
      <c r="S900" s="25" t="str">
        <f t="shared" si="119"/>
        <v>0</v>
      </c>
      <c r="T900" s="25" t="str">
        <f t="shared" si="120"/>
        <v>0</v>
      </c>
      <c r="U900" s="25" t="str">
        <f t="shared" si="121"/>
        <v>0</v>
      </c>
      <c r="V900" s="25" t="str">
        <f t="shared" si="122"/>
        <v>0</v>
      </c>
      <c r="W900" s="25" t="str">
        <f t="shared" si="123"/>
        <v>0</v>
      </c>
    </row>
    <row r="901" ht="15.75" customHeight="1">
      <c r="D901" s="189"/>
      <c r="G901" s="190"/>
      <c r="R901" s="35" t="str">
        <f t="shared" si="118"/>
        <v>0</v>
      </c>
      <c r="S901" s="25" t="str">
        <f t="shared" si="119"/>
        <v>0</v>
      </c>
      <c r="T901" s="25" t="str">
        <f t="shared" si="120"/>
        <v>0</v>
      </c>
      <c r="U901" s="25" t="str">
        <f t="shared" si="121"/>
        <v>0</v>
      </c>
      <c r="V901" s="25" t="str">
        <f t="shared" si="122"/>
        <v>0</v>
      </c>
      <c r="W901" s="25" t="str">
        <f t="shared" si="123"/>
        <v>0</v>
      </c>
    </row>
    <row r="902" ht="15.75" customHeight="1">
      <c r="D902" s="189"/>
      <c r="G902" s="190"/>
      <c r="R902" s="35" t="str">
        <f t="shared" si="118"/>
        <v>0</v>
      </c>
      <c r="S902" s="25" t="str">
        <f t="shared" si="119"/>
        <v>0</v>
      </c>
      <c r="T902" s="25" t="str">
        <f t="shared" si="120"/>
        <v>0</v>
      </c>
      <c r="U902" s="25" t="str">
        <f t="shared" si="121"/>
        <v>0</v>
      </c>
      <c r="V902" s="25" t="str">
        <f t="shared" si="122"/>
        <v>0</v>
      </c>
      <c r="W902" s="25" t="str">
        <f t="shared" si="123"/>
        <v>0</v>
      </c>
    </row>
    <row r="903" ht="15.75" customHeight="1">
      <c r="D903" s="189"/>
      <c r="G903" s="190"/>
      <c r="R903" s="35" t="str">
        <f t="shared" si="118"/>
        <v>0</v>
      </c>
      <c r="S903" s="25" t="str">
        <f t="shared" si="119"/>
        <v>0</v>
      </c>
      <c r="T903" s="25" t="str">
        <f t="shared" si="120"/>
        <v>0</v>
      </c>
      <c r="U903" s="25" t="str">
        <f t="shared" si="121"/>
        <v>0</v>
      </c>
      <c r="V903" s="25" t="str">
        <f t="shared" si="122"/>
        <v>0</v>
      </c>
      <c r="W903" s="25" t="str">
        <f t="shared" si="123"/>
        <v>0</v>
      </c>
    </row>
    <row r="904" ht="15.75" customHeight="1">
      <c r="D904" s="189"/>
      <c r="G904" s="190"/>
      <c r="R904" s="35" t="str">
        <f t="shared" si="118"/>
        <v>0</v>
      </c>
      <c r="S904" s="25" t="str">
        <f t="shared" si="119"/>
        <v>0</v>
      </c>
      <c r="T904" s="25" t="str">
        <f t="shared" si="120"/>
        <v>0</v>
      </c>
      <c r="U904" s="25" t="str">
        <f t="shared" si="121"/>
        <v>0</v>
      </c>
      <c r="V904" s="25" t="str">
        <f t="shared" si="122"/>
        <v>0</v>
      </c>
      <c r="W904" s="25" t="str">
        <f t="shared" si="123"/>
        <v>0</v>
      </c>
    </row>
    <row r="905" ht="15.75" customHeight="1">
      <c r="D905" s="189"/>
      <c r="G905" s="190"/>
      <c r="R905" s="35" t="str">
        <f t="shared" si="118"/>
        <v>0</v>
      </c>
      <c r="S905" s="25" t="str">
        <f t="shared" si="119"/>
        <v>0</v>
      </c>
      <c r="T905" s="25" t="str">
        <f t="shared" si="120"/>
        <v>0</v>
      </c>
      <c r="U905" s="25" t="str">
        <f t="shared" si="121"/>
        <v>0</v>
      </c>
      <c r="V905" s="25" t="str">
        <f t="shared" si="122"/>
        <v>0</v>
      </c>
      <c r="W905" s="25" t="str">
        <f t="shared" si="123"/>
        <v>0</v>
      </c>
    </row>
    <row r="906" ht="15.75" customHeight="1">
      <c r="D906" s="189"/>
      <c r="G906" s="190"/>
      <c r="R906" s="35" t="str">
        <f t="shared" si="118"/>
        <v>0</v>
      </c>
      <c r="S906" s="25" t="str">
        <f t="shared" si="119"/>
        <v>0</v>
      </c>
      <c r="T906" s="25" t="str">
        <f t="shared" si="120"/>
        <v>0</v>
      </c>
      <c r="U906" s="25" t="str">
        <f t="shared" si="121"/>
        <v>0</v>
      </c>
      <c r="V906" s="25" t="str">
        <f t="shared" si="122"/>
        <v>0</v>
      </c>
      <c r="W906" s="25" t="str">
        <f t="shared" si="123"/>
        <v>0</v>
      </c>
    </row>
    <row r="907" ht="15.75" customHeight="1">
      <c r="D907" s="189"/>
      <c r="G907" s="190"/>
      <c r="R907" s="35" t="str">
        <f t="shared" si="118"/>
        <v>0</v>
      </c>
      <c r="S907" s="25" t="str">
        <f t="shared" si="119"/>
        <v>0</v>
      </c>
      <c r="T907" s="25" t="str">
        <f t="shared" si="120"/>
        <v>0</v>
      </c>
      <c r="U907" s="25" t="str">
        <f t="shared" si="121"/>
        <v>0</v>
      </c>
      <c r="V907" s="25" t="str">
        <f t="shared" si="122"/>
        <v>0</v>
      </c>
      <c r="W907" s="25" t="str">
        <f t="shared" si="123"/>
        <v>0</v>
      </c>
    </row>
    <row r="908" ht="15.75" customHeight="1">
      <c r="D908" s="189"/>
      <c r="G908" s="190"/>
      <c r="R908" s="35" t="str">
        <f t="shared" si="118"/>
        <v>0</v>
      </c>
      <c r="S908" s="25" t="str">
        <f t="shared" si="119"/>
        <v>0</v>
      </c>
      <c r="T908" s="25" t="str">
        <f t="shared" si="120"/>
        <v>0</v>
      </c>
      <c r="U908" s="25" t="str">
        <f t="shared" si="121"/>
        <v>0</v>
      </c>
      <c r="V908" s="25" t="str">
        <f t="shared" si="122"/>
        <v>0</v>
      </c>
      <c r="W908" s="25" t="str">
        <f t="shared" si="123"/>
        <v>0</v>
      </c>
    </row>
    <row r="909" ht="15.75" customHeight="1">
      <c r="D909" s="189"/>
      <c r="G909" s="190"/>
      <c r="R909" s="35" t="str">
        <f t="shared" si="118"/>
        <v>0</v>
      </c>
      <c r="S909" s="25" t="str">
        <f t="shared" si="119"/>
        <v>0</v>
      </c>
      <c r="T909" s="25" t="str">
        <f t="shared" si="120"/>
        <v>0</v>
      </c>
      <c r="U909" s="25" t="str">
        <f t="shared" si="121"/>
        <v>0</v>
      </c>
      <c r="V909" s="25" t="str">
        <f t="shared" si="122"/>
        <v>0</v>
      </c>
      <c r="W909" s="25" t="str">
        <f t="shared" si="123"/>
        <v>0</v>
      </c>
    </row>
    <row r="910" ht="15.75" customHeight="1">
      <c r="D910" s="189"/>
      <c r="G910" s="190"/>
      <c r="R910" s="35" t="str">
        <f t="shared" si="118"/>
        <v>0</v>
      </c>
      <c r="S910" s="25" t="str">
        <f t="shared" si="119"/>
        <v>0</v>
      </c>
      <c r="T910" s="25" t="str">
        <f t="shared" si="120"/>
        <v>0</v>
      </c>
      <c r="U910" s="25" t="str">
        <f t="shared" si="121"/>
        <v>0</v>
      </c>
      <c r="V910" s="25" t="str">
        <f t="shared" si="122"/>
        <v>0</v>
      </c>
      <c r="W910" s="25" t="str">
        <f t="shared" si="123"/>
        <v>0</v>
      </c>
    </row>
    <row r="911" ht="15.75" customHeight="1">
      <c r="D911" s="189"/>
      <c r="G911" s="190"/>
      <c r="R911" s="35" t="str">
        <f t="shared" si="118"/>
        <v>0</v>
      </c>
      <c r="S911" s="25" t="str">
        <f t="shared" si="119"/>
        <v>0</v>
      </c>
      <c r="T911" s="25" t="str">
        <f t="shared" si="120"/>
        <v>0</v>
      </c>
      <c r="U911" s="25" t="str">
        <f t="shared" si="121"/>
        <v>0</v>
      </c>
      <c r="V911" s="25" t="str">
        <f t="shared" si="122"/>
        <v>0</v>
      </c>
      <c r="W911" s="25" t="str">
        <f t="shared" si="123"/>
        <v>0</v>
      </c>
    </row>
    <row r="912" ht="15.75" customHeight="1">
      <c r="D912" s="189"/>
      <c r="G912" s="190"/>
      <c r="R912" s="35" t="str">
        <f t="shared" si="118"/>
        <v>0</v>
      </c>
      <c r="S912" s="25" t="str">
        <f t="shared" si="119"/>
        <v>0</v>
      </c>
      <c r="T912" s="25" t="str">
        <f t="shared" si="120"/>
        <v>0</v>
      </c>
      <c r="U912" s="25" t="str">
        <f t="shared" si="121"/>
        <v>0</v>
      </c>
      <c r="V912" s="25" t="str">
        <f t="shared" si="122"/>
        <v>0</v>
      </c>
      <c r="W912" s="25" t="str">
        <f t="shared" si="123"/>
        <v>0</v>
      </c>
    </row>
    <row r="913" ht="15.75" customHeight="1">
      <c r="D913" s="189"/>
      <c r="G913" s="190"/>
      <c r="R913" s="35" t="str">
        <f t="shared" si="118"/>
        <v>0</v>
      </c>
      <c r="S913" s="25" t="str">
        <f t="shared" si="119"/>
        <v>0</v>
      </c>
      <c r="T913" s="25" t="str">
        <f t="shared" si="120"/>
        <v>0</v>
      </c>
      <c r="U913" s="25" t="str">
        <f t="shared" si="121"/>
        <v>0</v>
      </c>
      <c r="V913" s="25" t="str">
        <f t="shared" si="122"/>
        <v>0</v>
      </c>
      <c r="W913" s="25" t="str">
        <f t="shared" si="123"/>
        <v>0</v>
      </c>
    </row>
    <row r="914" ht="15.75" customHeight="1">
      <c r="D914" s="189"/>
      <c r="G914" s="190"/>
      <c r="R914" s="35" t="str">
        <f t="shared" si="118"/>
        <v>0</v>
      </c>
      <c r="S914" s="25" t="str">
        <f t="shared" si="119"/>
        <v>0</v>
      </c>
      <c r="T914" s="25" t="str">
        <f t="shared" si="120"/>
        <v>0</v>
      </c>
      <c r="U914" s="25" t="str">
        <f t="shared" si="121"/>
        <v>0</v>
      </c>
      <c r="V914" s="25" t="str">
        <f t="shared" si="122"/>
        <v>0</v>
      </c>
      <c r="W914" s="25" t="str">
        <f t="shared" si="123"/>
        <v>0</v>
      </c>
    </row>
    <row r="915" ht="15.75" customHeight="1">
      <c r="D915" s="189"/>
      <c r="G915" s="190"/>
      <c r="R915" s="35" t="str">
        <f t="shared" si="118"/>
        <v>0</v>
      </c>
      <c r="S915" s="25" t="str">
        <f t="shared" si="119"/>
        <v>0</v>
      </c>
      <c r="T915" s="25" t="str">
        <f t="shared" si="120"/>
        <v>0</v>
      </c>
      <c r="U915" s="25" t="str">
        <f t="shared" si="121"/>
        <v>0</v>
      </c>
      <c r="V915" s="25" t="str">
        <f t="shared" si="122"/>
        <v>0</v>
      </c>
      <c r="W915" s="25" t="str">
        <f t="shared" si="123"/>
        <v>0</v>
      </c>
    </row>
    <row r="916" ht="15.75" customHeight="1">
      <c r="D916" s="189"/>
      <c r="G916" s="190"/>
      <c r="R916" s="35" t="str">
        <f t="shared" si="118"/>
        <v>0</v>
      </c>
      <c r="S916" s="25" t="str">
        <f t="shared" si="119"/>
        <v>0</v>
      </c>
      <c r="T916" s="25" t="str">
        <f t="shared" si="120"/>
        <v>0</v>
      </c>
      <c r="U916" s="25" t="str">
        <f t="shared" si="121"/>
        <v>0</v>
      </c>
      <c r="V916" s="25" t="str">
        <f t="shared" si="122"/>
        <v>0</v>
      </c>
      <c r="W916" s="25" t="str">
        <f t="shared" si="123"/>
        <v>0</v>
      </c>
    </row>
    <row r="917" ht="15.75" customHeight="1">
      <c r="D917" s="189"/>
      <c r="G917" s="190"/>
      <c r="R917" s="35" t="str">
        <f t="shared" si="118"/>
        <v>0</v>
      </c>
      <c r="S917" s="25" t="str">
        <f t="shared" si="119"/>
        <v>0</v>
      </c>
      <c r="T917" s="25" t="str">
        <f t="shared" si="120"/>
        <v>0</v>
      </c>
      <c r="U917" s="25" t="str">
        <f t="shared" si="121"/>
        <v>0</v>
      </c>
      <c r="V917" s="25" t="str">
        <f t="shared" si="122"/>
        <v>0</v>
      </c>
      <c r="W917" s="25" t="str">
        <f t="shared" si="123"/>
        <v>0</v>
      </c>
    </row>
    <row r="918" ht="15.75" customHeight="1">
      <c r="D918" s="189"/>
      <c r="G918" s="190"/>
      <c r="R918" s="35" t="str">
        <f t="shared" si="118"/>
        <v>0</v>
      </c>
      <c r="S918" s="25" t="str">
        <f t="shared" si="119"/>
        <v>0</v>
      </c>
      <c r="T918" s="25" t="str">
        <f t="shared" si="120"/>
        <v>0</v>
      </c>
      <c r="U918" s="25" t="str">
        <f t="shared" si="121"/>
        <v>0</v>
      </c>
      <c r="V918" s="25" t="str">
        <f t="shared" si="122"/>
        <v>0</v>
      </c>
      <c r="W918" s="25" t="str">
        <f t="shared" si="123"/>
        <v>0</v>
      </c>
    </row>
    <row r="919" ht="15.75" customHeight="1">
      <c r="D919" s="189"/>
      <c r="G919" s="190"/>
      <c r="R919" s="35" t="str">
        <f t="shared" si="118"/>
        <v>0</v>
      </c>
      <c r="S919" s="25" t="str">
        <f t="shared" si="119"/>
        <v>0</v>
      </c>
      <c r="T919" s="25" t="str">
        <f t="shared" si="120"/>
        <v>0</v>
      </c>
      <c r="U919" s="25" t="str">
        <f t="shared" si="121"/>
        <v>0</v>
      </c>
      <c r="V919" s="25" t="str">
        <f t="shared" si="122"/>
        <v>0</v>
      </c>
      <c r="W919" s="25" t="str">
        <f t="shared" si="123"/>
        <v>0</v>
      </c>
    </row>
    <row r="920" ht="15.75" customHeight="1">
      <c r="D920" s="189"/>
      <c r="G920" s="190"/>
      <c r="R920" s="35" t="str">
        <f t="shared" si="118"/>
        <v>0</v>
      </c>
      <c r="S920" s="25" t="str">
        <f t="shared" si="119"/>
        <v>0</v>
      </c>
      <c r="T920" s="25" t="str">
        <f t="shared" si="120"/>
        <v>0</v>
      </c>
      <c r="U920" s="25" t="str">
        <f t="shared" si="121"/>
        <v>0</v>
      </c>
      <c r="V920" s="25" t="str">
        <f t="shared" si="122"/>
        <v>0</v>
      </c>
      <c r="W920" s="25" t="str">
        <f t="shared" si="123"/>
        <v>0</v>
      </c>
    </row>
    <row r="921" ht="15.75" customHeight="1">
      <c r="D921" s="189"/>
      <c r="G921" s="190"/>
      <c r="R921" s="35" t="str">
        <f t="shared" si="118"/>
        <v>0</v>
      </c>
      <c r="S921" s="25" t="str">
        <f t="shared" si="119"/>
        <v>0</v>
      </c>
      <c r="T921" s="25" t="str">
        <f t="shared" si="120"/>
        <v>0</v>
      </c>
      <c r="U921" s="25" t="str">
        <f t="shared" si="121"/>
        <v>0</v>
      </c>
      <c r="V921" s="25" t="str">
        <f t="shared" si="122"/>
        <v>0</v>
      </c>
      <c r="W921" s="25" t="str">
        <f t="shared" si="123"/>
        <v>0</v>
      </c>
    </row>
    <row r="922" ht="15.75" customHeight="1">
      <c r="D922" s="189"/>
      <c r="G922" s="190"/>
      <c r="R922" s="35" t="str">
        <f t="shared" si="118"/>
        <v>0</v>
      </c>
      <c r="S922" s="25" t="str">
        <f t="shared" si="119"/>
        <v>0</v>
      </c>
      <c r="T922" s="25" t="str">
        <f t="shared" si="120"/>
        <v>0</v>
      </c>
      <c r="U922" s="25" t="str">
        <f t="shared" si="121"/>
        <v>0</v>
      </c>
      <c r="V922" s="25" t="str">
        <f t="shared" si="122"/>
        <v>0</v>
      </c>
      <c r="W922" s="25" t="str">
        <f t="shared" si="123"/>
        <v>0</v>
      </c>
    </row>
    <row r="923" ht="15.75" customHeight="1">
      <c r="D923" s="189"/>
      <c r="G923" s="190"/>
      <c r="R923" s="35" t="str">
        <f t="shared" si="118"/>
        <v>0</v>
      </c>
      <c r="S923" s="25" t="str">
        <f t="shared" si="119"/>
        <v>0</v>
      </c>
      <c r="T923" s="25" t="str">
        <f t="shared" si="120"/>
        <v>0</v>
      </c>
      <c r="U923" s="25" t="str">
        <f t="shared" si="121"/>
        <v>0</v>
      </c>
      <c r="V923" s="25" t="str">
        <f t="shared" si="122"/>
        <v>0</v>
      </c>
      <c r="W923" s="25" t="str">
        <f t="shared" si="123"/>
        <v>0</v>
      </c>
    </row>
    <row r="924" ht="15.75" customHeight="1">
      <c r="D924" s="189"/>
      <c r="G924" s="190"/>
      <c r="R924" s="35" t="str">
        <f t="shared" si="118"/>
        <v>0</v>
      </c>
      <c r="S924" s="25" t="str">
        <f t="shared" si="119"/>
        <v>0</v>
      </c>
      <c r="T924" s="25" t="str">
        <f t="shared" si="120"/>
        <v>0</v>
      </c>
      <c r="U924" s="25" t="str">
        <f t="shared" si="121"/>
        <v>0</v>
      </c>
      <c r="V924" s="25" t="str">
        <f t="shared" si="122"/>
        <v>0</v>
      </c>
      <c r="W924" s="25" t="str">
        <f t="shared" si="123"/>
        <v>0</v>
      </c>
    </row>
    <row r="925" ht="15.75" customHeight="1">
      <c r="D925" s="189"/>
      <c r="G925" s="190"/>
      <c r="R925" s="35" t="str">
        <f t="shared" si="118"/>
        <v>0</v>
      </c>
      <c r="S925" s="25" t="str">
        <f t="shared" si="119"/>
        <v>0</v>
      </c>
      <c r="T925" s="25" t="str">
        <f t="shared" si="120"/>
        <v>0</v>
      </c>
      <c r="U925" s="25" t="str">
        <f t="shared" si="121"/>
        <v>0</v>
      </c>
      <c r="V925" s="25" t="str">
        <f t="shared" si="122"/>
        <v>0</v>
      </c>
      <c r="W925" s="25" t="str">
        <f t="shared" si="123"/>
        <v>0</v>
      </c>
    </row>
    <row r="926" ht="15.75" customHeight="1">
      <c r="D926" s="189"/>
      <c r="G926" s="190"/>
      <c r="R926" s="35" t="str">
        <f t="shared" si="118"/>
        <v>0</v>
      </c>
      <c r="S926" s="25" t="str">
        <f t="shared" si="119"/>
        <v>0</v>
      </c>
      <c r="T926" s="25" t="str">
        <f t="shared" si="120"/>
        <v>0</v>
      </c>
      <c r="U926" s="25" t="str">
        <f t="shared" si="121"/>
        <v>0</v>
      </c>
      <c r="V926" s="25" t="str">
        <f t="shared" si="122"/>
        <v>0</v>
      </c>
      <c r="W926" s="25" t="str">
        <f t="shared" si="123"/>
        <v>0</v>
      </c>
    </row>
    <row r="927" ht="15.75" customHeight="1">
      <c r="D927" s="189"/>
      <c r="G927" s="190"/>
      <c r="R927" s="35" t="str">
        <f t="shared" si="118"/>
        <v>0</v>
      </c>
      <c r="S927" s="25" t="str">
        <f t="shared" si="119"/>
        <v>0</v>
      </c>
      <c r="T927" s="25" t="str">
        <f t="shared" si="120"/>
        <v>0</v>
      </c>
      <c r="U927" s="25" t="str">
        <f t="shared" si="121"/>
        <v>0</v>
      </c>
      <c r="V927" s="25" t="str">
        <f t="shared" si="122"/>
        <v>0</v>
      </c>
      <c r="W927" s="25" t="str">
        <f t="shared" si="123"/>
        <v>0</v>
      </c>
    </row>
    <row r="928" ht="15.75" customHeight="1">
      <c r="D928" s="189"/>
      <c r="G928" s="190"/>
      <c r="R928" s="35" t="str">
        <f t="shared" si="118"/>
        <v>0</v>
      </c>
      <c r="S928" s="25" t="str">
        <f t="shared" si="119"/>
        <v>0</v>
      </c>
      <c r="T928" s="25" t="str">
        <f t="shared" si="120"/>
        <v>0</v>
      </c>
      <c r="U928" s="25" t="str">
        <f t="shared" si="121"/>
        <v>0</v>
      </c>
      <c r="V928" s="25" t="str">
        <f t="shared" si="122"/>
        <v>0</v>
      </c>
      <c r="W928" s="25" t="str">
        <f t="shared" si="123"/>
        <v>0</v>
      </c>
    </row>
    <row r="929" ht="15.75" customHeight="1">
      <c r="D929" s="189"/>
      <c r="G929" s="190"/>
      <c r="R929" s="35" t="str">
        <f t="shared" si="118"/>
        <v>0</v>
      </c>
      <c r="S929" s="25" t="str">
        <f t="shared" si="119"/>
        <v>0</v>
      </c>
      <c r="T929" s="25" t="str">
        <f t="shared" si="120"/>
        <v>0</v>
      </c>
      <c r="U929" s="25" t="str">
        <f t="shared" si="121"/>
        <v>0</v>
      </c>
      <c r="V929" s="25" t="str">
        <f t="shared" si="122"/>
        <v>0</v>
      </c>
      <c r="W929" s="25" t="str">
        <f t="shared" si="123"/>
        <v>0</v>
      </c>
    </row>
    <row r="930" ht="15.75" customHeight="1">
      <c r="D930" s="189"/>
      <c r="G930" s="190"/>
      <c r="R930" s="35" t="str">
        <f t="shared" si="118"/>
        <v>0</v>
      </c>
      <c r="S930" s="25" t="str">
        <f t="shared" si="119"/>
        <v>0</v>
      </c>
      <c r="T930" s="25" t="str">
        <f t="shared" si="120"/>
        <v>0</v>
      </c>
      <c r="U930" s="25" t="str">
        <f t="shared" si="121"/>
        <v>0</v>
      </c>
      <c r="V930" s="25" t="str">
        <f t="shared" si="122"/>
        <v>0</v>
      </c>
      <c r="W930" s="25" t="str">
        <f t="shared" si="123"/>
        <v>0</v>
      </c>
    </row>
    <row r="931" ht="15.75" customHeight="1">
      <c r="D931" s="189"/>
      <c r="G931" s="190"/>
      <c r="R931" s="35" t="str">
        <f t="shared" si="118"/>
        <v>0</v>
      </c>
      <c r="S931" s="25" t="str">
        <f t="shared" si="119"/>
        <v>0</v>
      </c>
      <c r="T931" s="25" t="str">
        <f t="shared" si="120"/>
        <v>0</v>
      </c>
      <c r="U931" s="25" t="str">
        <f t="shared" si="121"/>
        <v>0</v>
      </c>
      <c r="V931" s="25" t="str">
        <f t="shared" si="122"/>
        <v>0</v>
      </c>
      <c r="W931" s="25" t="str">
        <f t="shared" si="123"/>
        <v>0</v>
      </c>
    </row>
    <row r="932" ht="15.75" customHeight="1">
      <c r="D932" s="189"/>
      <c r="G932" s="190"/>
      <c r="R932" s="35" t="str">
        <f t="shared" si="118"/>
        <v>0</v>
      </c>
      <c r="S932" s="25" t="str">
        <f t="shared" si="119"/>
        <v>0</v>
      </c>
      <c r="T932" s="25" t="str">
        <f t="shared" si="120"/>
        <v>0</v>
      </c>
      <c r="U932" s="25" t="str">
        <f t="shared" si="121"/>
        <v>0</v>
      </c>
      <c r="V932" s="25" t="str">
        <f t="shared" si="122"/>
        <v>0</v>
      </c>
      <c r="W932" s="25" t="str">
        <f t="shared" si="123"/>
        <v>0</v>
      </c>
    </row>
    <row r="933" ht="15.75" customHeight="1">
      <c r="D933" s="189"/>
      <c r="G933" s="190"/>
      <c r="R933" s="35" t="str">
        <f t="shared" si="118"/>
        <v>0</v>
      </c>
      <c r="S933" s="25" t="str">
        <f t="shared" si="119"/>
        <v>0</v>
      </c>
      <c r="T933" s="25" t="str">
        <f t="shared" si="120"/>
        <v>0</v>
      </c>
      <c r="U933" s="25" t="str">
        <f t="shared" si="121"/>
        <v>0</v>
      </c>
      <c r="V933" s="25" t="str">
        <f t="shared" si="122"/>
        <v>0</v>
      </c>
      <c r="W933" s="25" t="str">
        <f t="shared" si="123"/>
        <v>0</v>
      </c>
    </row>
    <row r="934" ht="15.75" customHeight="1">
      <c r="D934" s="189"/>
      <c r="G934" s="190"/>
      <c r="R934" s="35" t="str">
        <f t="shared" si="118"/>
        <v>0</v>
      </c>
      <c r="S934" s="25" t="str">
        <f t="shared" si="119"/>
        <v>0</v>
      </c>
      <c r="T934" s="25" t="str">
        <f t="shared" si="120"/>
        <v>0</v>
      </c>
      <c r="U934" s="25" t="str">
        <f t="shared" si="121"/>
        <v>0</v>
      </c>
      <c r="V934" s="25" t="str">
        <f t="shared" si="122"/>
        <v>0</v>
      </c>
      <c r="W934" s="25" t="str">
        <f t="shared" si="123"/>
        <v>0</v>
      </c>
    </row>
    <row r="935" ht="15.75" customHeight="1">
      <c r="D935" s="189"/>
      <c r="G935" s="190"/>
      <c r="R935" s="35" t="str">
        <f t="shared" si="118"/>
        <v>0</v>
      </c>
      <c r="S935" s="25" t="str">
        <f t="shared" si="119"/>
        <v>0</v>
      </c>
      <c r="T935" s="25" t="str">
        <f t="shared" si="120"/>
        <v>0</v>
      </c>
      <c r="U935" s="25" t="str">
        <f t="shared" si="121"/>
        <v>0</v>
      </c>
      <c r="V935" s="25" t="str">
        <f t="shared" si="122"/>
        <v>0</v>
      </c>
      <c r="W935" s="25" t="str">
        <f t="shared" si="123"/>
        <v>0</v>
      </c>
    </row>
    <row r="936" ht="15.75" customHeight="1">
      <c r="D936" s="189"/>
      <c r="G936" s="190"/>
      <c r="R936" s="35" t="str">
        <f t="shared" si="118"/>
        <v>0</v>
      </c>
      <c r="S936" s="25" t="str">
        <f t="shared" si="119"/>
        <v>0</v>
      </c>
      <c r="T936" s="25" t="str">
        <f t="shared" si="120"/>
        <v>0</v>
      </c>
      <c r="U936" s="25" t="str">
        <f t="shared" si="121"/>
        <v>0</v>
      </c>
      <c r="V936" s="25" t="str">
        <f t="shared" si="122"/>
        <v>0</v>
      </c>
      <c r="W936" s="25" t="str">
        <f t="shared" si="123"/>
        <v>0</v>
      </c>
    </row>
    <row r="937" ht="15.75" customHeight="1">
      <c r="D937" s="189"/>
      <c r="G937" s="190"/>
      <c r="R937" s="35" t="str">
        <f t="shared" si="118"/>
        <v>0</v>
      </c>
      <c r="S937" s="25" t="str">
        <f t="shared" si="119"/>
        <v>0</v>
      </c>
      <c r="T937" s="25" t="str">
        <f t="shared" si="120"/>
        <v>0</v>
      </c>
      <c r="U937" s="25" t="str">
        <f t="shared" si="121"/>
        <v>0</v>
      </c>
      <c r="V937" s="25" t="str">
        <f t="shared" si="122"/>
        <v>0</v>
      </c>
      <c r="W937" s="25" t="str">
        <f t="shared" si="123"/>
        <v>0</v>
      </c>
    </row>
    <row r="938" ht="15.75" customHeight="1">
      <c r="D938" s="189"/>
      <c r="G938" s="190"/>
      <c r="R938" s="35" t="str">
        <f t="shared" si="118"/>
        <v>0</v>
      </c>
      <c r="S938" s="25" t="str">
        <f t="shared" si="119"/>
        <v>0</v>
      </c>
      <c r="T938" s="25" t="str">
        <f t="shared" si="120"/>
        <v>0</v>
      </c>
      <c r="U938" s="25" t="str">
        <f t="shared" si="121"/>
        <v>0</v>
      </c>
      <c r="V938" s="25" t="str">
        <f t="shared" si="122"/>
        <v>0</v>
      </c>
      <c r="W938" s="25" t="str">
        <f t="shared" si="123"/>
        <v>0</v>
      </c>
    </row>
    <row r="939" ht="15.75" customHeight="1">
      <c r="D939" s="189"/>
      <c r="G939" s="190"/>
      <c r="R939" s="35" t="str">
        <f t="shared" si="118"/>
        <v>0</v>
      </c>
      <c r="S939" s="25" t="str">
        <f t="shared" si="119"/>
        <v>0</v>
      </c>
      <c r="T939" s="25" t="str">
        <f t="shared" si="120"/>
        <v>0</v>
      </c>
      <c r="U939" s="25" t="str">
        <f t="shared" si="121"/>
        <v>0</v>
      </c>
      <c r="V939" s="25" t="str">
        <f t="shared" si="122"/>
        <v>0</v>
      </c>
      <c r="W939" s="25" t="str">
        <f t="shared" si="123"/>
        <v>0</v>
      </c>
    </row>
    <row r="940" ht="15.75" customHeight="1">
      <c r="D940" s="189"/>
      <c r="G940" s="190"/>
      <c r="R940" s="35" t="str">
        <f t="shared" si="118"/>
        <v>0</v>
      </c>
      <c r="S940" s="25" t="str">
        <f t="shared" si="119"/>
        <v>0</v>
      </c>
      <c r="T940" s="25" t="str">
        <f t="shared" si="120"/>
        <v>0</v>
      </c>
      <c r="U940" s="25" t="str">
        <f t="shared" si="121"/>
        <v>0</v>
      </c>
      <c r="V940" s="25" t="str">
        <f t="shared" si="122"/>
        <v>0</v>
      </c>
      <c r="W940" s="25" t="str">
        <f t="shared" si="123"/>
        <v>0</v>
      </c>
    </row>
    <row r="941" ht="15.75" customHeight="1">
      <c r="D941" s="189"/>
      <c r="G941" s="190"/>
      <c r="R941" s="35" t="str">
        <f t="shared" si="118"/>
        <v>0</v>
      </c>
      <c r="S941" s="25" t="str">
        <f t="shared" si="119"/>
        <v>0</v>
      </c>
      <c r="T941" s="25" t="str">
        <f t="shared" si="120"/>
        <v>0</v>
      </c>
      <c r="U941" s="25" t="str">
        <f t="shared" si="121"/>
        <v>0</v>
      </c>
      <c r="V941" s="25" t="str">
        <f t="shared" si="122"/>
        <v>0</v>
      </c>
      <c r="W941" s="25" t="str">
        <f t="shared" si="123"/>
        <v>0</v>
      </c>
    </row>
    <row r="942" ht="15.75" customHeight="1">
      <c r="D942" s="189"/>
      <c r="G942" s="190"/>
      <c r="R942" s="35" t="str">
        <f t="shared" si="118"/>
        <v>0</v>
      </c>
      <c r="S942" s="25" t="str">
        <f t="shared" si="119"/>
        <v>0</v>
      </c>
      <c r="T942" s="25" t="str">
        <f t="shared" si="120"/>
        <v>0</v>
      </c>
      <c r="U942" s="25" t="str">
        <f t="shared" si="121"/>
        <v>0</v>
      </c>
      <c r="V942" s="25" t="str">
        <f t="shared" si="122"/>
        <v>0</v>
      </c>
      <c r="W942" s="25" t="str">
        <f t="shared" si="123"/>
        <v>0</v>
      </c>
    </row>
    <row r="943" ht="15.75" customHeight="1">
      <c r="D943" s="189"/>
      <c r="G943" s="190"/>
      <c r="R943" s="35" t="str">
        <f t="shared" si="118"/>
        <v>0</v>
      </c>
      <c r="S943" s="25" t="str">
        <f t="shared" si="119"/>
        <v>0</v>
      </c>
      <c r="T943" s="25" t="str">
        <f t="shared" si="120"/>
        <v>0</v>
      </c>
      <c r="U943" s="25" t="str">
        <f t="shared" si="121"/>
        <v>0</v>
      </c>
      <c r="V943" s="25" t="str">
        <f t="shared" si="122"/>
        <v>0</v>
      </c>
      <c r="W943" s="25" t="str">
        <f t="shared" si="123"/>
        <v>0</v>
      </c>
    </row>
    <row r="944" ht="15.75" customHeight="1">
      <c r="D944" s="189"/>
      <c r="G944" s="190"/>
      <c r="R944" s="35" t="str">
        <f t="shared" si="118"/>
        <v>0</v>
      </c>
      <c r="S944" s="25" t="str">
        <f t="shared" si="119"/>
        <v>0</v>
      </c>
      <c r="T944" s="25" t="str">
        <f t="shared" si="120"/>
        <v>0</v>
      </c>
      <c r="U944" s="25" t="str">
        <f t="shared" si="121"/>
        <v>0</v>
      </c>
      <c r="V944" s="25" t="str">
        <f t="shared" si="122"/>
        <v>0</v>
      </c>
      <c r="W944" s="25" t="str">
        <f t="shared" si="123"/>
        <v>0</v>
      </c>
    </row>
    <row r="945" ht="15.75" customHeight="1">
      <c r="D945" s="189"/>
      <c r="G945" s="190"/>
      <c r="R945" s="35" t="str">
        <f t="shared" si="118"/>
        <v>0</v>
      </c>
      <c r="S945" s="25" t="str">
        <f t="shared" si="119"/>
        <v>0</v>
      </c>
      <c r="T945" s="25" t="str">
        <f t="shared" si="120"/>
        <v>0</v>
      </c>
      <c r="U945" s="25" t="str">
        <f t="shared" si="121"/>
        <v>0</v>
      </c>
      <c r="V945" s="25" t="str">
        <f t="shared" si="122"/>
        <v>0</v>
      </c>
      <c r="W945" s="25" t="str">
        <f t="shared" si="123"/>
        <v>0</v>
      </c>
    </row>
    <row r="946" ht="15.75" customHeight="1">
      <c r="D946" s="189"/>
      <c r="G946" s="190"/>
      <c r="R946" s="35" t="str">
        <f t="shared" si="118"/>
        <v>0</v>
      </c>
      <c r="S946" s="25" t="str">
        <f t="shared" si="119"/>
        <v>0</v>
      </c>
      <c r="T946" s="25" t="str">
        <f t="shared" si="120"/>
        <v>0</v>
      </c>
      <c r="U946" s="25" t="str">
        <f t="shared" si="121"/>
        <v>0</v>
      </c>
      <c r="V946" s="25" t="str">
        <f t="shared" si="122"/>
        <v>0</v>
      </c>
      <c r="W946" s="25" t="str">
        <f t="shared" si="123"/>
        <v>0</v>
      </c>
    </row>
    <row r="947" ht="15.75" customHeight="1">
      <c r="D947" s="189"/>
      <c r="G947" s="190"/>
      <c r="R947" s="35" t="str">
        <f t="shared" si="118"/>
        <v>0</v>
      </c>
      <c r="S947" s="25" t="str">
        <f t="shared" si="119"/>
        <v>0</v>
      </c>
      <c r="T947" s="25" t="str">
        <f t="shared" si="120"/>
        <v>0</v>
      </c>
      <c r="U947" s="25" t="str">
        <f t="shared" si="121"/>
        <v>0</v>
      </c>
      <c r="V947" s="25" t="str">
        <f t="shared" si="122"/>
        <v>0</v>
      </c>
      <c r="W947" s="25" t="str">
        <f t="shared" si="123"/>
        <v>0</v>
      </c>
    </row>
    <row r="948" ht="15.75" customHeight="1">
      <c r="D948" s="189"/>
      <c r="G948" s="190"/>
      <c r="R948" s="35" t="str">
        <f t="shared" si="118"/>
        <v>0</v>
      </c>
      <c r="S948" s="25" t="str">
        <f t="shared" si="119"/>
        <v>0</v>
      </c>
      <c r="T948" s="25" t="str">
        <f t="shared" si="120"/>
        <v>0</v>
      </c>
      <c r="U948" s="25" t="str">
        <f t="shared" si="121"/>
        <v>0</v>
      </c>
      <c r="V948" s="25" t="str">
        <f t="shared" si="122"/>
        <v>0</v>
      </c>
      <c r="W948" s="25" t="str">
        <f t="shared" si="123"/>
        <v>0</v>
      </c>
    </row>
    <row r="949" ht="15.75" customHeight="1">
      <c r="D949" s="189"/>
      <c r="G949" s="190"/>
      <c r="R949" s="35" t="str">
        <f t="shared" si="118"/>
        <v>0</v>
      </c>
      <c r="S949" s="25" t="str">
        <f t="shared" si="119"/>
        <v>0</v>
      </c>
      <c r="T949" s="25" t="str">
        <f t="shared" si="120"/>
        <v>0</v>
      </c>
      <c r="U949" s="25" t="str">
        <f t="shared" si="121"/>
        <v>0</v>
      </c>
      <c r="V949" s="25" t="str">
        <f t="shared" si="122"/>
        <v>0</v>
      </c>
      <c r="W949" s="25" t="str">
        <f t="shared" si="123"/>
        <v>0</v>
      </c>
    </row>
    <row r="950" ht="15.75" customHeight="1">
      <c r="D950" s="189"/>
      <c r="G950" s="190"/>
      <c r="R950" s="35" t="str">
        <f t="shared" si="118"/>
        <v>0</v>
      </c>
      <c r="S950" s="25" t="str">
        <f t="shared" si="119"/>
        <v>0</v>
      </c>
      <c r="T950" s="25" t="str">
        <f t="shared" si="120"/>
        <v>0</v>
      </c>
      <c r="U950" s="25" t="str">
        <f t="shared" si="121"/>
        <v>0</v>
      </c>
      <c r="V950" s="25" t="str">
        <f t="shared" si="122"/>
        <v>0</v>
      </c>
      <c r="W950" s="25" t="str">
        <f t="shared" si="123"/>
        <v>0</v>
      </c>
    </row>
    <row r="951" ht="15.75" customHeight="1">
      <c r="D951" s="189"/>
      <c r="G951" s="190"/>
      <c r="R951" s="35" t="str">
        <f t="shared" si="118"/>
        <v>0</v>
      </c>
      <c r="S951" s="25" t="str">
        <f t="shared" si="119"/>
        <v>0</v>
      </c>
      <c r="T951" s="25" t="str">
        <f t="shared" si="120"/>
        <v>0</v>
      </c>
      <c r="U951" s="25" t="str">
        <f t="shared" si="121"/>
        <v>0</v>
      </c>
      <c r="V951" s="25" t="str">
        <f t="shared" si="122"/>
        <v>0</v>
      </c>
      <c r="W951" s="25" t="str">
        <f t="shared" si="123"/>
        <v>0</v>
      </c>
    </row>
    <row r="952" ht="15.75" customHeight="1">
      <c r="D952" s="189"/>
      <c r="G952" s="190"/>
      <c r="R952" s="35" t="str">
        <f t="shared" si="118"/>
        <v>0</v>
      </c>
      <c r="S952" s="25" t="str">
        <f t="shared" si="119"/>
        <v>0</v>
      </c>
      <c r="T952" s="25" t="str">
        <f t="shared" si="120"/>
        <v>0</v>
      </c>
      <c r="U952" s="25" t="str">
        <f t="shared" si="121"/>
        <v>0</v>
      </c>
      <c r="V952" s="25" t="str">
        <f t="shared" si="122"/>
        <v>0</v>
      </c>
      <c r="W952" s="25" t="str">
        <f t="shared" si="123"/>
        <v>0</v>
      </c>
    </row>
    <row r="953" ht="15.75" customHeight="1">
      <c r="D953" s="189"/>
      <c r="G953" s="190"/>
      <c r="R953" s="35" t="str">
        <f t="shared" si="118"/>
        <v>0</v>
      </c>
      <c r="S953" s="25" t="str">
        <f t="shared" si="119"/>
        <v>0</v>
      </c>
      <c r="T953" s="25" t="str">
        <f t="shared" si="120"/>
        <v>0</v>
      </c>
      <c r="U953" s="25" t="str">
        <f t="shared" si="121"/>
        <v>0</v>
      </c>
      <c r="V953" s="25" t="str">
        <f t="shared" si="122"/>
        <v>0</v>
      </c>
      <c r="W953" s="25" t="str">
        <f t="shared" si="123"/>
        <v>0</v>
      </c>
    </row>
    <row r="954" ht="15.75" customHeight="1">
      <c r="D954" s="189"/>
      <c r="G954" s="190"/>
      <c r="R954" s="35" t="str">
        <f t="shared" si="118"/>
        <v>0</v>
      </c>
      <c r="S954" s="25" t="str">
        <f t="shared" si="119"/>
        <v>0</v>
      </c>
      <c r="T954" s="25" t="str">
        <f t="shared" si="120"/>
        <v>0</v>
      </c>
      <c r="U954" s="25" t="str">
        <f t="shared" si="121"/>
        <v>0</v>
      </c>
      <c r="V954" s="25" t="str">
        <f t="shared" si="122"/>
        <v>0</v>
      </c>
      <c r="W954" s="25" t="str">
        <f t="shared" si="123"/>
        <v>0</v>
      </c>
    </row>
    <row r="955" ht="15.75" customHeight="1">
      <c r="D955" s="189"/>
      <c r="G955" s="190"/>
      <c r="R955" s="35" t="str">
        <f t="shared" si="118"/>
        <v>0</v>
      </c>
      <c r="S955" s="25" t="str">
        <f t="shared" si="119"/>
        <v>0</v>
      </c>
      <c r="T955" s="25" t="str">
        <f t="shared" si="120"/>
        <v>0</v>
      </c>
      <c r="U955" s="25" t="str">
        <f t="shared" si="121"/>
        <v>0</v>
      </c>
      <c r="V955" s="25" t="str">
        <f t="shared" si="122"/>
        <v>0</v>
      </c>
      <c r="W955" s="25" t="str">
        <f t="shared" si="123"/>
        <v>0</v>
      </c>
    </row>
    <row r="956" ht="15.75" customHeight="1">
      <c r="D956" s="189"/>
      <c r="G956" s="190"/>
      <c r="R956" s="35" t="str">
        <f t="shared" si="118"/>
        <v>0</v>
      </c>
      <c r="S956" s="25" t="str">
        <f t="shared" si="119"/>
        <v>0</v>
      </c>
      <c r="T956" s="25" t="str">
        <f t="shared" si="120"/>
        <v>0</v>
      </c>
      <c r="U956" s="25" t="str">
        <f t="shared" si="121"/>
        <v>0</v>
      </c>
      <c r="V956" s="25" t="str">
        <f t="shared" si="122"/>
        <v>0</v>
      </c>
      <c r="W956" s="25" t="str">
        <f t="shared" si="123"/>
        <v>0</v>
      </c>
    </row>
    <row r="957" ht="15.75" customHeight="1">
      <c r="D957" s="189"/>
      <c r="G957" s="190"/>
      <c r="R957" s="35" t="str">
        <f t="shared" si="118"/>
        <v>0</v>
      </c>
      <c r="S957" s="25" t="str">
        <f t="shared" si="119"/>
        <v>0</v>
      </c>
      <c r="T957" s="25" t="str">
        <f t="shared" si="120"/>
        <v>0</v>
      </c>
      <c r="U957" s="25" t="str">
        <f t="shared" si="121"/>
        <v>0</v>
      </c>
      <c r="V957" s="25" t="str">
        <f t="shared" si="122"/>
        <v>0</v>
      </c>
      <c r="W957" s="25" t="str">
        <f t="shared" si="123"/>
        <v>0</v>
      </c>
    </row>
    <row r="958" ht="15.75" customHeight="1">
      <c r="D958" s="189"/>
      <c r="G958" s="190"/>
      <c r="R958" s="35" t="str">
        <f t="shared" si="118"/>
        <v>0</v>
      </c>
      <c r="S958" s="25" t="str">
        <f t="shared" si="119"/>
        <v>0</v>
      </c>
      <c r="T958" s="25" t="str">
        <f t="shared" si="120"/>
        <v>0</v>
      </c>
      <c r="U958" s="25" t="str">
        <f t="shared" si="121"/>
        <v>0</v>
      </c>
      <c r="V958" s="25" t="str">
        <f t="shared" si="122"/>
        <v>0</v>
      </c>
      <c r="W958" s="25" t="str">
        <f t="shared" si="123"/>
        <v>0</v>
      </c>
    </row>
    <row r="959" ht="15.75" customHeight="1">
      <c r="D959" s="189"/>
      <c r="G959" s="190"/>
      <c r="R959" s="35" t="str">
        <f t="shared" si="118"/>
        <v>0</v>
      </c>
      <c r="S959" s="25" t="str">
        <f t="shared" si="119"/>
        <v>0</v>
      </c>
      <c r="T959" s="25" t="str">
        <f t="shared" si="120"/>
        <v>0</v>
      </c>
      <c r="U959" s="25" t="str">
        <f t="shared" si="121"/>
        <v>0</v>
      </c>
      <c r="V959" s="25" t="str">
        <f t="shared" si="122"/>
        <v>0</v>
      </c>
      <c r="W959" s="25" t="str">
        <f t="shared" si="123"/>
        <v>0</v>
      </c>
    </row>
    <row r="960" ht="15.75" customHeight="1">
      <c r="D960" s="189"/>
      <c r="G960" s="190"/>
      <c r="R960" s="35" t="str">
        <f t="shared" si="118"/>
        <v>0</v>
      </c>
      <c r="S960" s="25" t="str">
        <f t="shared" si="119"/>
        <v>0</v>
      </c>
      <c r="T960" s="25" t="str">
        <f t="shared" si="120"/>
        <v>0</v>
      </c>
      <c r="U960" s="25" t="str">
        <f t="shared" si="121"/>
        <v>0</v>
      </c>
      <c r="V960" s="25" t="str">
        <f t="shared" si="122"/>
        <v>0</v>
      </c>
      <c r="W960" s="25" t="str">
        <f t="shared" si="123"/>
        <v>0</v>
      </c>
    </row>
    <row r="961" ht="15.75" customHeight="1">
      <c r="D961" s="189"/>
      <c r="G961" s="190"/>
      <c r="R961" s="35" t="str">
        <f t="shared" si="118"/>
        <v>0</v>
      </c>
      <c r="S961" s="25" t="str">
        <f t="shared" si="119"/>
        <v>0</v>
      </c>
      <c r="T961" s="25" t="str">
        <f t="shared" si="120"/>
        <v>0</v>
      </c>
      <c r="U961" s="25" t="str">
        <f t="shared" si="121"/>
        <v>0</v>
      </c>
      <c r="V961" s="25" t="str">
        <f t="shared" si="122"/>
        <v>0</v>
      </c>
      <c r="W961" s="25" t="str">
        <f t="shared" si="123"/>
        <v>0</v>
      </c>
    </row>
    <row r="962" ht="15.75" customHeight="1">
      <c r="D962" s="189"/>
      <c r="G962" s="190"/>
      <c r="R962" s="35" t="str">
        <f t="shared" si="118"/>
        <v>0</v>
      </c>
      <c r="S962" s="25" t="str">
        <f t="shared" si="119"/>
        <v>0</v>
      </c>
      <c r="T962" s="25" t="str">
        <f t="shared" si="120"/>
        <v>0</v>
      </c>
      <c r="U962" s="25" t="str">
        <f t="shared" si="121"/>
        <v>0</v>
      </c>
      <c r="V962" s="25" t="str">
        <f t="shared" si="122"/>
        <v>0</v>
      </c>
      <c r="W962" s="25" t="str">
        <f t="shared" si="123"/>
        <v>0</v>
      </c>
    </row>
    <row r="963" ht="15.75" customHeight="1">
      <c r="D963" s="189"/>
      <c r="G963" s="190"/>
      <c r="R963" s="35" t="str">
        <f t="shared" si="118"/>
        <v>0</v>
      </c>
      <c r="S963" s="25" t="str">
        <f t="shared" si="119"/>
        <v>0</v>
      </c>
      <c r="T963" s="25" t="str">
        <f t="shared" si="120"/>
        <v>0</v>
      </c>
      <c r="U963" s="25" t="str">
        <f t="shared" si="121"/>
        <v>0</v>
      </c>
      <c r="V963" s="25" t="str">
        <f t="shared" si="122"/>
        <v>0</v>
      </c>
      <c r="W963" s="25" t="str">
        <f t="shared" si="123"/>
        <v>0</v>
      </c>
    </row>
    <row r="964" ht="15.75" customHeight="1">
      <c r="D964" s="189"/>
      <c r="G964" s="190"/>
      <c r="R964" s="35" t="str">
        <f t="shared" si="118"/>
        <v>0</v>
      </c>
      <c r="S964" s="25" t="str">
        <f t="shared" si="119"/>
        <v>0</v>
      </c>
      <c r="T964" s="25" t="str">
        <f t="shared" si="120"/>
        <v>0</v>
      </c>
      <c r="U964" s="25" t="str">
        <f t="shared" si="121"/>
        <v>0</v>
      </c>
      <c r="V964" s="25" t="str">
        <f t="shared" si="122"/>
        <v>0</v>
      </c>
      <c r="W964" s="25" t="str">
        <f t="shared" si="123"/>
        <v>0</v>
      </c>
    </row>
    <row r="965" ht="15.75" customHeight="1">
      <c r="D965" s="189"/>
      <c r="G965" s="190"/>
      <c r="R965" s="35" t="str">
        <f t="shared" si="118"/>
        <v>0</v>
      </c>
      <c r="S965" s="25" t="str">
        <f t="shared" si="119"/>
        <v>0</v>
      </c>
      <c r="T965" s="25" t="str">
        <f t="shared" si="120"/>
        <v>0</v>
      </c>
      <c r="U965" s="25" t="str">
        <f t="shared" si="121"/>
        <v>0</v>
      </c>
      <c r="V965" s="25" t="str">
        <f t="shared" si="122"/>
        <v>0</v>
      </c>
      <c r="W965" s="25" t="str">
        <f t="shared" si="123"/>
        <v>0</v>
      </c>
    </row>
    <row r="966" ht="15.75" customHeight="1">
      <c r="D966" s="189"/>
      <c r="G966" s="190"/>
      <c r="R966" s="35" t="str">
        <f t="shared" si="118"/>
        <v>0</v>
      </c>
      <c r="S966" s="25" t="str">
        <f t="shared" si="119"/>
        <v>0</v>
      </c>
      <c r="T966" s="25" t="str">
        <f t="shared" si="120"/>
        <v>0</v>
      </c>
      <c r="U966" s="25" t="str">
        <f t="shared" si="121"/>
        <v>0</v>
      </c>
      <c r="V966" s="25" t="str">
        <f t="shared" si="122"/>
        <v>0</v>
      </c>
      <c r="W966" s="25" t="str">
        <f t="shared" si="123"/>
        <v>0</v>
      </c>
    </row>
    <row r="967" ht="15.75" customHeight="1">
      <c r="D967" s="189"/>
      <c r="G967" s="190"/>
      <c r="R967" s="35" t="str">
        <f t="shared" si="118"/>
        <v>0</v>
      </c>
      <c r="S967" s="25" t="str">
        <f t="shared" si="119"/>
        <v>0</v>
      </c>
      <c r="T967" s="25" t="str">
        <f t="shared" si="120"/>
        <v>0</v>
      </c>
      <c r="U967" s="25" t="str">
        <f t="shared" si="121"/>
        <v>0</v>
      </c>
      <c r="V967" s="25" t="str">
        <f t="shared" si="122"/>
        <v>0</v>
      </c>
      <c r="W967" s="25" t="str">
        <f t="shared" si="123"/>
        <v>0</v>
      </c>
    </row>
    <row r="968" ht="15.75" customHeight="1">
      <c r="D968" s="189"/>
      <c r="G968" s="190"/>
      <c r="R968" s="35" t="str">
        <f t="shared" si="118"/>
        <v>0</v>
      </c>
      <c r="S968" s="25" t="str">
        <f t="shared" si="119"/>
        <v>0</v>
      </c>
      <c r="T968" s="25" t="str">
        <f t="shared" si="120"/>
        <v>0</v>
      </c>
      <c r="U968" s="25" t="str">
        <f t="shared" si="121"/>
        <v>0</v>
      </c>
      <c r="V968" s="25" t="str">
        <f t="shared" si="122"/>
        <v>0</v>
      </c>
      <c r="W968" s="25" t="str">
        <f t="shared" si="123"/>
        <v>0</v>
      </c>
    </row>
    <row r="969" ht="15.75" customHeight="1">
      <c r="D969" s="189"/>
      <c r="G969" s="190"/>
      <c r="R969" s="35" t="str">
        <f t="shared" si="118"/>
        <v>0</v>
      </c>
      <c r="S969" s="25" t="str">
        <f t="shared" si="119"/>
        <v>0</v>
      </c>
      <c r="T969" s="25" t="str">
        <f t="shared" si="120"/>
        <v>0</v>
      </c>
      <c r="U969" s="25" t="str">
        <f t="shared" si="121"/>
        <v>0</v>
      </c>
      <c r="V969" s="25" t="str">
        <f t="shared" si="122"/>
        <v>0</v>
      </c>
      <c r="W969" s="25" t="str">
        <f t="shared" si="123"/>
        <v>0</v>
      </c>
    </row>
    <row r="970" ht="15.75" customHeight="1">
      <c r="D970" s="189"/>
      <c r="G970" s="190"/>
      <c r="R970" s="35" t="str">
        <f t="shared" si="118"/>
        <v>0</v>
      </c>
      <c r="S970" s="25" t="str">
        <f t="shared" si="119"/>
        <v>0</v>
      </c>
      <c r="T970" s="25" t="str">
        <f t="shared" si="120"/>
        <v>0</v>
      </c>
      <c r="U970" s="25" t="str">
        <f t="shared" si="121"/>
        <v>0</v>
      </c>
      <c r="V970" s="25" t="str">
        <f t="shared" si="122"/>
        <v>0</v>
      </c>
      <c r="W970" s="25" t="str">
        <f t="shared" si="123"/>
        <v>0</v>
      </c>
    </row>
    <row r="971" ht="15.75" customHeight="1">
      <c r="D971" s="189"/>
      <c r="G971" s="190"/>
      <c r="R971" s="35" t="str">
        <f t="shared" si="118"/>
        <v>0</v>
      </c>
      <c r="S971" s="25" t="str">
        <f t="shared" si="119"/>
        <v>0</v>
      </c>
      <c r="T971" s="25" t="str">
        <f t="shared" si="120"/>
        <v>0</v>
      </c>
      <c r="U971" s="25" t="str">
        <f t="shared" si="121"/>
        <v>0</v>
      </c>
      <c r="V971" s="25" t="str">
        <f t="shared" si="122"/>
        <v>0</v>
      </c>
      <c r="W971" s="25" t="str">
        <f t="shared" si="123"/>
        <v>0</v>
      </c>
    </row>
    <row r="972" ht="15.75" customHeight="1">
      <c r="D972" s="189"/>
      <c r="G972" s="190"/>
      <c r="R972" s="35" t="str">
        <f t="shared" si="118"/>
        <v>0</v>
      </c>
      <c r="S972" s="25" t="str">
        <f t="shared" si="119"/>
        <v>0</v>
      </c>
      <c r="T972" s="25" t="str">
        <f t="shared" si="120"/>
        <v>0</v>
      </c>
      <c r="U972" s="25" t="str">
        <f t="shared" si="121"/>
        <v>0</v>
      </c>
      <c r="V972" s="25" t="str">
        <f t="shared" si="122"/>
        <v>0</v>
      </c>
      <c r="W972" s="25" t="str">
        <f t="shared" si="123"/>
        <v>0</v>
      </c>
    </row>
    <row r="973" ht="15.75" customHeight="1">
      <c r="D973" s="189"/>
      <c r="G973" s="190"/>
      <c r="R973" s="35" t="str">
        <f t="shared" si="118"/>
        <v>0</v>
      </c>
      <c r="S973" s="25" t="str">
        <f t="shared" si="119"/>
        <v>0</v>
      </c>
      <c r="T973" s="25" t="str">
        <f t="shared" si="120"/>
        <v>0</v>
      </c>
      <c r="U973" s="25" t="str">
        <f t="shared" si="121"/>
        <v>0</v>
      </c>
      <c r="V973" s="25" t="str">
        <f t="shared" si="122"/>
        <v>0</v>
      </c>
      <c r="W973" s="25" t="str">
        <f t="shared" si="123"/>
        <v>0</v>
      </c>
    </row>
    <row r="974" ht="15.75" customHeight="1">
      <c r="D974" s="189"/>
      <c r="G974" s="190"/>
      <c r="R974" s="35" t="str">
        <f t="shared" si="118"/>
        <v>0</v>
      </c>
      <c r="S974" s="25" t="str">
        <f t="shared" si="119"/>
        <v>0</v>
      </c>
      <c r="T974" s="25" t="str">
        <f t="shared" si="120"/>
        <v>0</v>
      </c>
      <c r="U974" s="25" t="str">
        <f t="shared" si="121"/>
        <v>0</v>
      </c>
      <c r="V974" s="25" t="str">
        <f t="shared" si="122"/>
        <v>0</v>
      </c>
      <c r="W974" s="25" t="str">
        <f t="shared" si="123"/>
        <v>0</v>
      </c>
    </row>
    <row r="975" ht="15.75" customHeight="1">
      <c r="D975" s="189"/>
      <c r="G975" s="190"/>
      <c r="R975" s="35" t="str">
        <f t="shared" si="118"/>
        <v>0</v>
      </c>
      <c r="S975" s="25" t="str">
        <f t="shared" si="119"/>
        <v>0</v>
      </c>
      <c r="T975" s="25" t="str">
        <f t="shared" si="120"/>
        <v>0</v>
      </c>
      <c r="U975" s="25" t="str">
        <f t="shared" si="121"/>
        <v>0</v>
      </c>
      <c r="V975" s="25" t="str">
        <f t="shared" si="122"/>
        <v>0</v>
      </c>
      <c r="W975" s="25" t="str">
        <f t="shared" si="123"/>
        <v>0</v>
      </c>
    </row>
    <row r="976" ht="15.75" customHeight="1">
      <c r="D976" s="189"/>
      <c r="G976" s="190"/>
      <c r="R976" s="35" t="str">
        <f t="shared" si="118"/>
        <v>0</v>
      </c>
      <c r="S976" s="25" t="str">
        <f t="shared" si="119"/>
        <v>0</v>
      </c>
      <c r="T976" s="25" t="str">
        <f t="shared" si="120"/>
        <v>0</v>
      </c>
      <c r="U976" s="25" t="str">
        <f t="shared" si="121"/>
        <v>0</v>
      </c>
      <c r="V976" s="25" t="str">
        <f t="shared" si="122"/>
        <v>0</v>
      </c>
      <c r="W976" s="25" t="str">
        <f t="shared" si="123"/>
        <v>0</v>
      </c>
    </row>
    <row r="977" ht="15.75" customHeight="1">
      <c r="D977" s="189"/>
      <c r="G977" s="190"/>
      <c r="R977" s="35" t="str">
        <f t="shared" si="118"/>
        <v>0</v>
      </c>
      <c r="S977" s="25" t="str">
        <f t="shared" si="119"/>
        <v>0</v>
      </c>
      <c r="T977" s="25" t="str">
        <f t="shared" si="120"/>
        <v>0</v>
      </c>
      <c r="U977" s="25" t="str">
        <f t="shared" si="121"/>
        <v>0</v>
      </c>
      <c r="V977" s="25" t="str">
        <f t="shared" si="122"/>
        <v>0</v>
      </c>
      <c r="W977" s="25" t="str">
        <f t="shared" si="123"/>
        <v>0</v>
      </c>
    </row>
    <row r="978" ht="15.75" customHeight="1">
      <c r="D978" s="189"/>
      <c r="G978" s="190"/>
      <c r="R978" s="35" t="str">
        <f t="shared" si="118"/>
        <v>0</v>
      </c>
      <c r="S978" s="25" t="str">
        <f t="shared" si="119"/>
        <v>0</v>
      </c>
      <c r="T978" s="25" t="str">
        <f t="shared" si="120"/>
        <v>0</v>
      </c>
      <c r="U978" s="25" t="str">
        <f t="shared" si="121"/>
        <v>0</v>
      </c>
      <c r="V978" s="25" t="str">
        <f t="shared" si="122"/>
        <v>0</v>
      </c>
      <c r="W978" s="25" t="str">
        <f t="shared" si="123"/>
        <v>0</v>
      </c>
    </row>
    <row r="979" ht="15.75" customHeight="1">
      <c r="D979" s="189"/>
      <c r="G979" s="190"/>
      <c r="R979" s="35" t="str">
        <f t="shared" si="118"/>
        <v>0</v>
      </c>
      <c r="S979" s="25" t="str">
        <f t="shared" si="119"/>
        <v>0</v>
      </c>
      <c r="T979" s="25" t="str">
        <f t="shared" si="120"/>
        <v>0</v>
      </c>
      <c r="U979" s="25" t="str">
        <f t="shared" si="121"/>
        <v>0</v>
      </c>
      <c r="V979" s="25" t="str">
        <f t="shared" si="122"/>
        <v>0</v>
      </c>
      <c r="W979" s="25" t="str">
        <f t="shared" si="123"/>
        <v>0</v>
      </c>
    </row>
    <row r="980" ht="15.75" customHeight="1">
      <c r="D980" s="189"/>
      <c r="G980" s="190"/>
      <c r="R980" s="35" t="str">
        <f t="shared" si="118"/>
        <v>0</v>
      </c>
      <c r="S980" s="25" t="str">
        <f t="shared" si="119"/>
        <v>0</v>
      </c>
      <c r="T980" s="25" t="str">
        <f t="shared" si="120"/>
        <v>0</v>
      </c>
      <c r="U980" s="25" t="str">
        <f t="shared" si="121"/>
        <v>0</v>
      </c>
      <c r="V980" s="25" t="str">
        <f t="shared" si="122"/>
        <v>0</v>
      </c>
      <c r="W980" s="25" t="str">
        <f t="shared" si="123"/>
        <v>0</v>
      </c>
    </row>
    <row r="981" ht="15.75" customHeight="1">
      <c r="D981" s="189"/>
      <c r="G981" s="190"/>
      <c r="R981" s="35" t="str">
        <f t="shared" si="118"/>
        <v>0</v>
      </c>
      <c r="S981" s="25" t="str">
        <f t="shared" si="119"/>
        <v>0</v>
      </c>
      <c r="T981" s="25" t="str">
        <f t="shared" si="120"/>
        <v>0</v>
      </c>
      <c r="U981" s="25" t="str">
        <f t="shared" si="121"/>
        <v>0</v>
      </c>
      <c r="V981" s="25" t="str">
        <f t="shared" si="122"/>
        <v>0</v>
      </c>
      <c r="W981" s="25" t="str">
        <f t="shared" si="123"/>
        <v>0</v>
      </c>
    </row>
    <row r="982" ht="15.75" customHeight="1">
      <c r="D982" s="189"/>
      <c r="G982" s="190"/>
      <c r="R982" s="35" t="str">
        <f t="shared" si="118"/>
        <v>0</v>
      </c>
      <c r="S982" s="25" t="str">
        <f t="shared" si="119"/>
        <v>0</v>
      </c>
      <c r="T982" s="25" t="str">
        <f t="shared" si="120"/>
        <v>0</v>
      </c>
      <c r="U982" s="25" t="str">
        <f t="shared" si="121"/>
        <v>0</v>
      </c>
      <c r="V982" s="25" t="str">
        <f t="shared" si="122"/>
        <v>0</v>
      </c>
      <c r="W982" s="25" t="str">
        <f t="shared" si="123"/>
        <v>0</v>
      </c>
    </row>
    <row r="983" ht="15.75" customHeight="1">
      <c r="D983" s="189"/>
      <c r="G983" s="190"/>
      <c r="R983" s="35" t="str">
        <f t="shared" si="118"/>
        <v>0</v>
      </c>
      <c r="S983" s="25" t="str">
        <f t="shared" si="119"/>
        <v>0</v>
      </c>
      <c r="T983" s="25" t="str">
        <f t="shared" si="120"/>
        <v>0</v>
      </c>
      <c r="U983" s="25" t="str">
        <f t="shared" si="121"/>
        <v>0</v>
      </c>
      <c r="V983" s="25" t="str">
        <f t="shared" si="122"/>
        <v>0</v>
      </c>
      <c r="W983" s="25" t="str">
        <f t="shared" si="123"/>
        <v>0</v>
      </c>
    </row>
    <row r="984" ht="15.75" customHeight="1">
      <c r="D984" s="189"/>
      <c r="G984" s="190"/>
      <c r="R984" s="35" t="str">
        <f t="shared" si="118"/>
        <v>0</v>
      </c>
      <c r="S984" s="25" t="str">
        <f t="shared" si="119"/>
        <v>0</v>
      </c>
      <c r="T984" s="25" t="str">
        <f t="shared" si="120"/>
        <v>0</v>
      </c>
      <c r="U984" s="25" t="str">
        <f t="shared" si="121"/>
        <v>0</v>
      </c>
      <c r="V984" s="25" t="str">
        <f t="shared" si="122"/>
        <v>0</v>
      </c>
      <c r="W984" s="25" t="str">
        <f t="shared" si="123"/>
        <v>0</v>
      </c>
    </row>
    <row r="985" ht="15.75" customHeight="1">
      <c r="D985" s="189"/>
      <c r="G985" s="190"/>
      <c r="R985" s="35" t="str">
        <f t="shared" si="118"/>
        <v>0</v>
      </c>
      <c r="S985" s="25" t="str">
        <f t="shared" si="119"/>
        <v>0</v>
      </c>
      <c r="T985" s="25" t="str">
        <f t="shared" si="120"/>
        <v>0</v>
      </c>
      <c r="U985" s="25" t="str">
        <f t="shared" si="121"/>
        <v>0</v>
      </c>
      <c r="V985" s="25" t="str">
        <f t="shared" si="122"/>
        <v>0</v>
      </c>
      <c r="W985" s="25" t="str">
        <f t="shared" si="123"/>
        <v>0</v>
      </c>
    </row>
    <row r="986" ht="15.75" customHeight="1">
      <c r="D986" s="189"/>
      <c r="G986" s="190"/>
      <c r="R986" s="35" t="str">
        <f t="shared" si="118"/>
        <v>0</v>
      </c>
      <c r="S986" s="25" t="str">
        <f t="shared" si="119"/>
        <v>0</v>
      </c>
      <c r="T986" s="25" t="str">
        <f t="shared" si="120"/>
        <v>0</v>
      </c>
      <c r="U986" s="25" t="str">
        <f t="shared" si="121"/>
        <v>0</v>
      </c>
      <c r="V986" s="25" t="str">
        <f t="shared" si="122"/>
        <v>0</v>
      </c>
      <c r="W986" s="25" t="str">
        <f t="shared" si="123"/>
        <v>0</v>
      </c>
    </row>
    <row r="987" ht="15.75" customHeight="1">
      <c r="D987" s="189"/>
      <c r="G987" s="190"/>
      <c r="R987" s="35" t="str">
        <f t="shared" si="118"/>
        <v>0</v>
      </c>
      <c r="S987" s="25" t="str">
        <f t="shared" si="119"/>
        <v>0</v>
      </c>
      <c r="T987" s="25" t="str">
        <f t="shared" si="120"/>
        <v>0</v>
      </c>
      <c r="U987" s="25" t="str">
        <f t="shared" si="121"/>
        <v>0</v>
      </c>
      <c r="V987" s="25" t="str">
        <f t="shared" si="122"/>
        <v>0</v>
      </c>
      <c r="W987" s="25" t="str">
        <f t="shared" si="123"/>
        <v>0</v>
      </c>
    </row>
    <row r="988" ht="15.75" customHeight="1">
      <c r="D988" s="189"/>
      <c r="G988" s="190"/>
      <c r="R988" s="35" t="str">
        <f t="shared" si="118"/>
        <v>0</v>
      </c>
      <c r="S988" s="25" t="str">
        <f t="shared" si="119"/>
        <v>0</v>
      </c>
      <c r="T988" s="25" t="str">
        <f t="shared" si="120"/>
        <v>0</v>
      </c>
      <c r="U988" s="25" t="str">
        <f t="shared" si="121"/>
        <v>0</v>
      </c>
      <c r="V988" s="25" t="str">
        <f t="shared" si="122"/>
        <v>0</v>
      </c>
      <c r="W988" s="25" t="str">
        <f t="shared" si="123"/>
        <v>0</v>
      </c>
    </row>
    <row r="989" ht="15.75" customHeight="1">
      <c r="D989" s="189"/>
      <c r="G989" s="190"/>
      <c r="R989" s="35" t="str">
        <f t="shared" si="118"/>
        <v>0</v>
      </c>
      <c r="S989" s="25" t="str">
        <f t="shared" si="119"/>
        <v>0</v>
      </c>
      <c r="T989" s="25" t="str">
        <f t="shared" si="120"/>
        <v>0</v>
      </c>
      <c r="U989" s="25" t="str">
        <f t="shared" si="121"/>
        <v>0</v>
      </c>
      <c r="V989" s="25" t="str">
        <f t="shared" si="122"/>
        <v>0</v>
      </c>
      <c r="W989" s="25" t="str">
        <f t="shared" si="123"/>
        <v>0</v>
      </c>
    </row>
    <row r="990" ht="15.75" customHeight="1">
      <c r="D990" s="189"/>
      <c r="G990" s="190"/>
      <c r="R990" s="35" t="str">
        <f t="shared" si="118"/>
        <v>0</v>
      </c>
      <c r="S990" s="25" t="str">
        <f t="shared" si="119"/>
        <v>0</v>
      </c>
      <c r="T990" s="25" t="str">
        <f t="shared" si="120"/>
        <v>0</v>
      </c>
      <c r="U990" s="25" t="str">
        <f t="shared" si="121"/>
        <v>0</v>
      </c>
      <c r="V990" s="25" t="str">
        <f t="shared" si="122"/>
        <v>0</v>
      </c>
      <c r="W990" s="25" t="str">
        <f t="shared" si="123"/>
        <v>0</v>
      </c>
    </row>
    <row r="991" ht="15.75" customHeight="1">
      <c r="D991" s="189"/>
      <c r="G991" s="190"/>
      <c r="R991" s="35" t="str">
        <f t="shared" si="118"/>
        <v>0</v>
      </c>
      <c r="S991" s="25" t="str">
        <f t="shared" si="119"/>
        <v>0</v>
      </c>
      <c r="T991" s="25" t="str">
        <f t="shared" si="120"/>
        <v>0</v>
      </c>
      <c r="U991" s="25" t="str">
        <f t="shared" si="121"/>
        <v>0</v>
      </c>
      <c r="V991" s="25" t="str">
        <f t="shared" si="122"/>
        <v>0</v>
      </c>
      <c r="W991" s="25" t="str">
        <f t="shared" si="123"/>
        <v>0</v>
      </c>
    </row>
    <row r="992" ht="15.75" customHeight="1">
      <c r="D992" s="189"/>
      <c r="G992" s="190"/>
      <c r="R992" s="35" t="str">
        <f t="shared" si="118"/>
        <v>0</v>
      </c>
      <c r="S992" s="25" t="str">
        <f t="shared" si="119"/>
        <v>0</v>
      </c>
      <c r="T992" s="25" t="str">
        <f t="shared" si="120"/>
        <v>0</v>
      </c>
      <c r="U992" s="25" t="str">
        <f t="shared" si="121"/>
        <v>0</v>
      </c>
      <c r="V992" s="25" t="str">
        <f t="shared" si="122"/>
        <v>0</v>
      </c>
      <c r="W992" s="25" t="str">
        <f t="shared" si="123"/>
        <v>0</v>
      </c>
    </row>
    <row r="993" ht="15.75" customHeight="1">
      <c r="D993" s="189"/>
      <c r="G993" s="190"/>
      <c r="R993" s="35" t="str">
        <f t="shared" si="118"/>
        <v>0</v>
      </c>
      <c r="S993" s="25" t="str">
        <f t="shared" si="119"/>
        <v>0</v>
      </c>
      <c r="T993" s="25" t="str">
        <f t="shared" si="120"/>
        <v>0</v>
      </c>
      <c r="U993" s="25" t="str">
        <f t="shared" si="121"/>
        <v>0</v>
      </c>
      <c r="V993" s="25" t="str">
        <f t="shared" si="122"/>
        <v>0</v>
      </c>
      <c r="W993" s="25" t="str">
        <f t="shared" si="123"/>
        <v>0</v>
      </c>
    </row>
    <row r="994" ht="15.75" customHeight="1">
      <c r="D994" s="189"/>
      <c r="G994" s="190"/>
      <c r="R994" s="35" t="str">
        <f t="shared" si="118"/>
        <v>0</v>
      </c>
      <c r="S994" s="25" t="str">
        <f t="shared" si="119"/>
        <v>0</v>
      </c>
      <c r="T994" s="25" t="str">
        <f t="shared" si="120"/>
        <v>0</v>
      </c>
      <c r="U994" s="25" t="str">
        <f t="shared" si="121"/>
        <v>0</v>
      </c>
      <c r="V994" s="25" t="str">
        <f t="shared" si="122"/>
        <v>0</v>
      </c>
      <c r="W994" s="25" t="str">
        <f t="shared" si="123"/>
        <v>0</v>
      </c>
    </row>
    <row r="995" ht="15.75" customHeight="1">
      <c r="D995" s="189"/>
      <c r="G995" s="190"/>
      <c r="R995" s="35" t="str">
        <f t="shared" si="118"/>
        <v>0</v>
      </c>
      <c r="S995" s="25" t="str">
        <f t="shared" si="119"/>
        <v>0</v>
      </c>
      <c r="T995" s="25" t="str">
        <f t="shared" si="120"/>
        <v>0</v>
      </c>
      <c r="U995" s="25" t="str">
        <f t="shared" si="121"/>
        <v>0</v>
      </c>
      <c r="V995" s="25" t="str">
        <f t="shared" si="122"/>
        <v>0</v>
      </c>
      <c r="W995" s="25" t="str">
        <f t="shared" si="123"/>
        <v>0</v>
      </c>
    </row>
    <row r="996" ht="15.75" customHeight="1">
      <c r="D996" s="189"/>
      <c r="G996" s="190"/>
      <c r="R996" s="35" t="str">
        <f t="shared" si="118"/>
        <v>0</v>
      </c>
      <c r="S996" s="25" t="str">
        <f t="shared" si="119"/>
        <v>0</v>
      </c>
      <c r="T996" s="25" t="str">
        <f t="shared" si="120"/>
        <v>0</v>
      </c>
      <c r="U996" s="25" t="str">
        <f t="shared" si="121"/>
        <v>0</v>
      </c>
      <c r="V996" s="25" t="str">
        <f t="shared" si="122"/>
        <v>0</v>
      </c>
      <c r="W996" s="25" t="str">
        <f t="shared" si="123"/>
        <v>0</v>
      </c>
    </row>
    <row r="997" ht="15.75" customHeight="1">
      <c r="D997" s="189"/>
      <c r="G997" s="190"/>
      <c r="R997" s="35" t="str">
        <f t="shared" si="118"/>
        <v>0</v>
      </c>
      <c r="S997" s="25" t="str">
        <f t="shared" si="119"/>
        <v>0</v>
      </c>
      <c r="T997" s="25" t="str">
        <f t="shared" si="120"/>
        <v>0</v>
      </c>
      <c r="U997" s="25" t="str">
        <f t="shared" si="121"/>
        <v>0</v>
      </c>
      <c r="V997" s="25" t="str">
        <f t="shared" si="122"/>
        <v>0</v>
      </c>
      <c r="W997" s="25" t="str">
        <f t="shared" si="123"/>
        <v>0</v>
      </c>
    </row>
    <row r="998" ht="15.75" customHeight="1">
      <c r="D998" s="189"/>
      <c r="G998" s="190"/>
      <c r="R998" s="35" t="str">
        <f t="shared" si="118"/>
        <v>0</v>
      </c>
      <c r="S998" s="25" t="str">
        <f t="shared" si="119"/>
        <v>0</v>
      </c>
      <c r="T998" s="25" t="str">
        <f t="shared" si="120"/>
        <v>0</v>
      </c>
      <c r="U998" s="25" t="str">
        <f t="shared" si="121"/>
        <v>0</v>
      </c>
      <c r="V998" s="25" t="str">
        <f t="shared" si="122"/>
        <v>0</v>
      </c>
      <c r="W998" s="25" t="str">
        <f t="shared" si="123"/>
        <v>0</v>
      </c>
    </row>
    <row r="999" ht="15.75" customHeight="1">
      <c r="D999" s="189"/>
      <c r="G999" s="190"/>
      <c r="R999" s="35" t="str">
        <f t="shared" si="118"/>
        <v>0</v>
      </c>
      <c r="S999" s="25" t="str">
        <f t="shared" si="119"/>
        <v>0</v>
      </c>
      <c r="T999" s="25" t="str">
        <f t="shared" si="120"/>
        <v>0</v>
      </c>
      <c r="U999" s="25" t="str">
        <f t="shared" si="121"/>
        <v>0</v>
      </c>
      <c r="V999" s="25" t="str">
        <f t="shared" si="122"/>
        <v>0</v>
      </c>
      <c r="W999" s="25" t="str">
        <f t="shared" si="123"/>
        <v>0</v>
      </c>
    </row>
    <row r="1000" ht="15.75" customHeight="1">
      <c r="D1000" s="189"/>
      <c r="G1000" s="190"/>
      <c r="R1000" s="35" t="str">
        <f t="shared" si="118"/>
        <v>0</v>
      </c>
      <c r="S1000" s="25" t="str">
        <f t="shared" si="119"/>
        <v>0</v>
      </c>
      <c r="T1000" s="25" t="str">
        <f t="shared" si="120"/>
        <v>0</v>
      </c>
      <c r="U1000" s="25" t="str">
        <f t="shared" si="121"/>
        <v>0</v>
      </c>
      <c r="V1000" s="25" t="str">
        <f t="shared" si="122"/>
        <v>0</v>
      </c>
      <c r="W1000" s="25" t="str">
        <f t="shared" si="123"/>
        <v>0</v>
      </c>
    </row>
    <row r="1001" ht="15.75" customHeight="1">
      <c r="D1001" s="189"/>
      <c r="G1001" s="190"/>
      <c r="R1001" s="35" t="str">
        <f t="shared" si="118"/>
        <v>0</v>
      </c>
      <c r="S1001" s="25" t="str">
        <f t="shared" si="119"/>
        <v>0</v>
      </c>
      <c r="T1001" s="25" t="str">
        <f t="shared" si="120"/>
        <v>0</v>
      </c>
      <c r="U1001" s="25" t="str">
        <f t="shared" si="121"/>
        <v>0</v>
      </c>
      <c r="V1001" s="25" t="str">
        <f t="shared" si="122"/>
        <v>0</v>
      </c>
      <c r="W1001" s="25" t="str">
        <f t="shared" si="123"/>
        <v>0</v>
      </c>
    </row>
    <row r="1002" ht="15.75" customHeight="1">
      <c r="D1002" s="189"/>
      <c r="G1002" s="190"/>
      <c r="R1002" s="35" t="str">
        <f t="shared" si="118"/>
        <v>0</v>
      </c>
      <c r="S1002" s="25" t="str">
        <f t="shared" si="119"/>
        <v>0</v>
      </c>
      <c r="T1002" s="25" t="str">
        <f t="shared" si="120"/>
        <v>0</v>
      </c>
      <c r="U1002" s="25" t="str">
        <f t="shared" si="121"/>
        <v>0</v>
      </c>
      <c r="V1002" s="25" t="str">
        <f t="shared" si="122"/>
        <v>0</v>
      </c>
      <c r="W1002" s="25" t="str">
        <f t="shared" si="123"/>
        <v>0</v>
      </c>
    </row>
    <row r="1003" ht="15.75" customHeight="1">
      <c r="D1003" s="189"/>
      <c r="G1003" s="190"/>
      <c r="R1003" s="35" t="str">
        <f t="shared" si="118"/>
        <v>0</v>
      </c>
      <c r="S1003" s="25" t="str">
        <f t="shared" si="119"/>
        <v>0</v>
      </c>
      <c r="T1003" s="25" t="str">
        <f t="shared" si="120"/>
        <v>0</v>
      </c>
      <c r="U1003" s="25" t="str">
        <f t="shared" si="121"/>
        <v>0</v>
      </c>
      <c r="V1003" s="25" t="str">
        <f t="shared" si="122"/>
        <v>0</v>
      </c>
      <c r="W1003" s="25" t="str">
        <f t="shared" si="123"/>
        <v>0</v>
      </c>
    </row>
    <row r="1004" ht="15.75" customHeight="1">
      <c r="D1004" s="189"/>
      <c r="G1004" s="190"/>
      <c r="R1004" s="35" t="str">
        <f t="shared" si="118"/>
        <v>0</v>
      </c>
      <c r="S1004" s="25" t="str">
        <f t="shared" si="119"/>
        <v>0</v>
      </c>
      <c r="T1004" s="25" t="str">
        <f t="shared" si="120"/>
        <v>0</v>
      </c>
      <c r="U1004" s="25" t="str">
        <f t="shared" si="121"/>
        <v>0</v>
      </c>
      <c r="V1004" s="25" t="str">
        <f t="shared" si="122"/>
        <v>0</v>
      </c>
      <c r="W1004" s="25" t="str">
        <f t="shared" si="123"/>
        <v>0</v>
      </c>
    </row>
    <row r="1005" ht="15.75" customHeight="1">
      <c r="D1005" s="189"/>
      <c r="G1005" s="190"/>
      <c r="R1005" s="35" t="str">
        <f t="shared" si="118"/>
        <v>0</v>
      </c>
      <c r="S1005" s="25" t="str">
        <f t="shared" si="119"/>
        <v>0</v>
      </c>
      <c r="T1005" s="25" t="str">
        <f t="shared" si="120"/>
        <v>0</v>
      </c>
      <c r="U1005" s="25" t="str">
        <f t="shared" si="121"/>
        <v>0</v>
      </c>
      <c r="V1005" s="25" t="str">
        <f t="shared" si="122"/>
        <v>0</v>
      </c>
      <c r="W1005" s="25" t="str">
        <f t="shared" si="123"/>
        <v>0</v>
      </c>
    </row>
    <row r="1006" ht="15.75" customHeight="1">
      <c r="D1006" s="189"/>
      <c r="G1006" s="190"/>
      <c r="R1006" s="35" t="str">
        <f t="shared" si="118"/>
        <v>0</v>
      </c>
      <c r="S1006" s="25" t="str">
        <f t="shared" si="119"/>
        <v>0</v>
      </c>
      <c r="T1006" s="25" t="str">
        <f t="shared" si="120"/>
        <v>0</v>
      </c>
      <c r="U1006" s="25" t="str">
        <f t="shared" si="121"/>
        <v>0</v>
      </c>
      <c r="V1006" s="25" t="str">
        <f t="shared" si="122"/>
        <v>0</v>
      </c>
      <c r="W1006" s="25" t="str">
        <f t="shared" si="123"/>
        <v>0</v>
      </c>
    </row>
    <row r="1007" ht="15.75" customHeight="1">
      <c r="D1007" s="189"/>
      <c r="G1007" s="190"/>
      <c r="R1007" s="35" t="str">
        <f t="shared" si="118"/>
        <v>0</v>
      </c>
      <c r="S1007" s="25" t="str">
        <f t="shared" si="119"/>
        <v>0</v>
      </c>
      <c r="T1007" s="25" t="str">
        <f t="shared" si="120"/>
        <v>0</v>
      </c>
      <c r="U1007" s="25" t="str">
        <f t="shared" si="121"/>
        <v>0</v>
      </c>
      <c r="V1007" s="25" t="str">
        <f t="shared" si="122"/>
        <v>0</v>
      </c>
      <c r="W1007" s="25" t="str">
        <f t="shared" si="123"/>
        <v>0</v>
      </c>
    </row>
    <row r="1008" ht="15.75" customHeight="1">
      <c r="D1008" s="189"/>
      <c r="G1008" s="190"/>
      <c r="R1008" s="35" t="str">
        <f t="shared" si="118"/>
        <v>0</v>
      </c>
      <c r="S1008" s="25" t="str">
        <f t="shared" si="119"/>
        <v>0</v>
      </c>
      <c r="T1008" s="25" t="str">
        <f t="shared" si="120"/>
        <v>0</v>
      </c>
      <c r="U1008" s="25" t="str">
        <f t="shared" si="121"/>
        <v>0</v>
      </c>
      <c r="V1008" s="25" t="str">
        <f t="shared" si="122"/>
        <v>0</v>
      </c>
      <c r="W1008" s="25" t="str">
        <f t="shared" si="123"/>
        <v>0</v>
      </c>
    </row>
    <row r="1009" ht="15.75" customHeight="1">
      <c r="D1009" s="189"/>
      <c r="G1009" s="190"/>
      <c r="R1009" s="35" t="str">
        <f t="shared" si="118"/>
        <v>0</v>
      </c>
      <c r="S1009" s="25" t="str">
        <f t="shared" si="119"/>
        <v>0</v>
      </c>
      <c r="T1009" s="25" t="str">
        <f t="shared" si="120"/>
        <v>0</v>
      </c>
      <c r="U1009" s="25" t="str">
        <f t="shared" si="121"/>
        <v>0</v>
      </c>
      <c r="V1009" s="25" t="str">
        <f t="shared" si="122"/>
        <v>0</v>
      </c>
      <c r="W1009" s="25" t="str">
        <f t="shared" si="123"/>
        <v>0</v>
      </c>
    </row>
    <row r="1010" ht="15.75" customHeight="1">
      <c r="D1010" s="189"/>
      <c r="G1010" s="190"/>
      <c r="R1010" s="35" t="str">
        <f t="shared" si="118"/>
        <v>0</v>
      </c>
      <c r="S1010" s="25" t="str">
        <f t="shared" si="119"/>
        <v>0</v>
      </c>
      <c r="T1010" s="25" t="str">
        <f t="shared" si="120"/>
        <v>0</v>
      </c>
      <c r="U1010" s="25" t="str">
        <f t="shared" si="121"/>
        <v>0</v>
      </c>
      <c r="V1010" s="25" t="str">
        <f t="shared" si="122"/>
        <v>0</v>
      </c>
      <c r="W1010" s="25" t="str">
        <f t="shared" si="123"/>
        <v>0</v>
      </c>
    </row>
    <row r="1011" ht="15.75" customHeight="1">
      <c r="D1011" s="189"/>
      <c r="G1011" s="190"/>
      <c r="R1011" s="35" t="str">
        <f t="shared" si="118"/>
        <v>0</v>
      </c>
      <c r="S1011" s="25" t="str">
        <f t="shared" si="119"/>
        <v>0</v>
      </c>
      <c r="T1011" s="25" t="str">
        <f t="shared" si="120"/>
        <v>0</v>
      </c>
      <c r="U1011" s="25" t="str">
        <f t="shared" si="121"/>
        <v>0</v>
      </c>
      <c r="V1011" s="25" t="str">
        <f t="shared" si="122"/>
        <v>0</v>
      </c>
      <c r="W1011" s="25" t="str">
        <f t="shared" si="123"/>
        <v>0</v>
      </c>
    </row>
    <row r="1012" ht="15.75" customHeight="1">
      <c r="D1012" s="189"/>
      <c r="G1012" s="190"/>
      <c r="R1012" s="35" t="str">
        <f t="shared" si="118"/>
        <v>0</v>
      </c>
      <c r="S1012" s="25" t="str">
        <f t="shared" si="119"/>
        <v>0</v>
      </c>
      <c r="T1012" s="25" t="str">
        <f t="shared" si="120"/>
        <v>0</v>
      </c>
      <c r="U1012" s="25" t="str">
        <f t="shared" si="121"/>
        <v>0</v>
      </c>
      <c r="V1012" s="25" t="str">
        <f t="shared" si="122"/>
        <v>0</v>
      </c>
      <c r="W1012" s="25" t="str">
        <f t="shared" si="123"/>
        <v>0</v>
      </c>
    </row>
    <row r="1013" ht="15.75" customHeight="1">
      <c r="D1013" s="189"/>
      <c r="G1013" s="190"/>
      <c r="R1013" s="35" t="str">
        <f t="shared" si="118"/>
        <v>0</v>
      </c>
      <c r="S1013" s="25" t="str">
        <f t="shared" si="119"/>
        <v>0</v>
      </c>
      <c r="T1013" s="25" t="str">
        <f t="shared" si="120"/>
        <v>0</v>
      </c>
      <c r="U1013" s="25" t="str">
        <f t="shared" si="121"/>
        <v>0</v>
      </c>
      <c r="V1013" s="25" t="str">
        <f t="shared" si="122"/>
        <v>0</v>
      </c>
      <c r="W1013" s="25" t="str">
        <f t="shared" si="123"/>
        <v>0</v>
      </c>
    </row>
    <row r="1014" ht="15.75" customHeight="1">
      <c r="D1014" s="189"/>
      <c r="G1014" s="190"/>
      <c r="R1014" s="35" t="str">
        <f t="shared" si="118"/>
        <v>0</v>
      </c>
      <c r="S1014" s="25" t="str">
        <f t="shared" si="119"/>
        <v>0</v>
      </c>
      <c r="T1014" s="25" t="str">
        <f t="shared" si="120"/>
        <v>0</v>
      </c>
      <c r="U1014" s="25" t="str">
        <f t="shared" si="121"/>
        <v>0</v>
      </c>
      <c r="V1014" s="25" t="str">
        <f t="shared" si="122"/>
        <v>0</v>
      </c>
      <c r="W1014" s="25" t="str">
        <f t="shared" si="123"/>
        <v>0</v>
      </c>
    </row>
    <row r="1015" ht="15.75" customHeight="1">
      <c r="D1015" s="189"/>
      <c r="G1015" s="190"/>
      <c r="R1015" s="35" t="str">
        <f t="shared" si="118"/>
        <v>0</v>
      </c>
      <c r="S1015" s="25" t="str">
        <f t="shared" si="119"/>
        <v>0</v>
      </c>
      <c r="T1015" s="25" t="str">
        <f t="shared" si="120"/>
        <v>0</v>
      </c>
      <c r="U1015" s="25" t="str">
        <f t="shared" si="121"/>
        <v>0</v>
      </c>
      <c r="V1015" s="25" t="str">
        <f t="shared" si="122"/>
        <v>0</v>
      </c>
      <c r="W1015" s="25" t="str">
        <f t="shared" si="123"/>
        <v>0</v>
      </c>
    </row>
    <row r="1016" ht="15.75" customHeight="1">
      <c r="D1016" s="189"/>
      <c r="G1016" s="190"/>
      <c r="R1016" s="35" t="str">
        <f t="shared" si="118"/>
        <v>0</v>
      </c>
      <c r="S1016" s="25" t="str">
        <f t="shared" si="119"/>
        <v>0</v>
      </c>
      <c r="T1016" s="25" t="str">
        <f t="shared" si="120"/>
        <v>0</v>
      </c>
      <c r="U1016" s="25" t="str">
        <f t="shared" si="121"/>
        <v>0</v>
      </c>
      <c r="V1016" s="25" t="str">
        <f t="shared" si="122"/>
        <v>0</v>
      </c>
      <c r="W1016" s="25" t="str">
        <f t="shared" si="123"/>
        <v>0</v>
      </c>
    </row>
    <row r="1017" ht="15.75" customHeight="1">
      <c r="D1017" s="189"/>
      <c r="G1017" s="190"/>
      <c r="R1017" s="35" t="str">
        <f t="shared" si="118"/>
        <v>0</v>
      </c>
      <c r="S1017" s="25" t="str">
        <f t="shared" si="119"/>
        <v>0</v>
      </c>
      <c r="T1017" s="25" t="str">
        <f t="shared" si="120"/>
        <v>0</v>
      </c>
      <c r="U1017" s="25" t="str">
        <f t="shared" si="121"/>
        <v>0</v>
      </c>
      <c r="V1017" s="25" t="str">
        <f t="shared" si="122"/>
        <v>0</v>
      </c>
      <c r="W1017" s="25" t="str">
        <f t="shared" si="123"/>
        <v>0</v>
      </c>
    </row>
    <row r="1018" ht="15.75" customHeight="1">
      <c r="D1018" s="189"/>
      <c r="G1018" s="190"/>
      <c r="R1018" s="35" t="str">
        <f t="shared" si="118"/>
        <v>0</v>
      </c>
      <c r="S1018" s="25" t="str">
        <f t="shared" si="119"/>
        <v>0</v>
      </c>
      <c r="T1018" s="25" t="str">
        <f t="shared" si="120"/>
        <v>0</v>
      </c>
      <c r="U1018" s="25" t="str">
        <f t="shared" si="121"/>
        <v>0</v>
      </c>
      <c r="V1018" s="25" t="str">
        <f t="shared" si="122"/>
        <v>0</v>
      </c>
      <c r="W1018" s="25" t="str">
        <f t="shared" si="123"/>
        <v>0</v>
      </c>
    </row>
    <row r="1019" ht="15.75" customHeight="1">
      <c r="D1019" s="189"/>
      <c r="G1019" s="190"/>
      <c r="R1019" s="35" t="str">
        <f t="shared" si="118"/>
        <v>0</v>
      </c>
      <c r="S1019" s="25" t="str">
        <f t="shared" si="119"/>
        <v>0</v>
      </c>
      <c r="T1019" s="25" t="str">
        <f t="shared" si="120"/>
        <v>0</v>
      </c>
      <c r="U1019" s="25" t="str">
        <f t="shared" si="121"/>
        <v>0</v>
      </c>
      <c r="V1019" s="25" t="str">
        <f t="shared" si="122"/>
        <v>0</v>
      </c>
      <c r="W1019" s="25" t="str">
        <f t="shared" si="123"/>
        <v>0</v>
      </c>
    </row>
    <row r="1020" ht="15.75" customHeight="1">
      <c r="D1020" s="189"/>
      <c r="G1020" s="190"/>
      <c r="R1020" s="35" t="str">
        <f t="shared" si="118"/>
        <v>0</v>
      </c>
      <c r="S1020" s="25" t="str">
        <f t="shared" si="119"/>
        <v>0</v>
      </c>
      <c r="T1020" s="25" t="str">
        <f t="shared" si="120"/>
        <v>0</v>
      </c>
      <c r="U1020" s="25" t="str">
        <f t="shared" si="121"/>
        <v>0</v>
      </c>
      <c r="V1020" s="25" t="str">
        <f t="shared" si="122"/>
        <v>0</v>
      </c>
      <c r="W1020" s="25" t="str">
        <f t="shared" si="123"/>
        <v>0</v>
      </c>
    </row>
    <row r="1021" ht="15.75" customHeight="1">
      <c r="D1021" s="189"/>
      <c r="G1021" s="190"/>
      <c r="R1021" s="35" t="str">
        <f t="shared" si="118"/>
        <v>0</v>
      </c>
      <c r="S1021" s="25" t="str">
        <f t="shared" si="119"/>
        <v>0</v>
      </c>
      <c r="T1021" s="25" t="str">
        <f t="shared" si="120"/>
        <v>0</v>
      </c>
      <c r="U1021" s="25" t="str">
        <f t="shared" si="121"/>
        <v>0</v>
      </c>
      <c r="V1021" s="25" t="str">
        <f t="shared" si="122"/>
        <v>0</v>
      </c>
      <c r="W1021" s="25" t="str">
        <f t="shared" si="123"/>
        <v>0</v>
      </c>
    </row>
    <row r="1022" ht="15.75" customHeight="1">
      <c r="D1022" s="189"/>
      <c r="G1022" s="190"/>
      <c r="R1022" s="35" t="str">
        <f t="shared" si="118"/>
        <v>0</v>
      </c>
      <c r="S1022" s="25" t="str">
        <f t="shared" si="119"/>
        <v>0</v>
      </c>
      <c r="T1022" s="25" t="str">
        <f t="shared" si="120"/>
        <v>0</v>
      </c>
      <c r="U1022" s="25" t="str">
        <f t="shared" si="121"/>
        <v>0</v>
      </c>
      <c r="V1022" s="25" t="str">
        <f t="shared" si="122"/>
        <v>0</v>
      </c>
      <c r="W1022" s="25" t="str">
        <f t="shared" si="123"/>
        <v>0</v>
      </c>
    </row>
    <row r="1023" ht="15.75" customHeight="1">
      <c r="D1023" s="189"/>
      <c r="G1023" s="190"/>
      <c r="R1023" s="35" t="str">
        <f t="shared" si="118"/>
        <v>0</v>
      </c>
      <c r="S1023" s="25" t="str">
        <f t="shared" si="119"/>
        <v>0</v>
      </c>
      <c r="T1023" s="25" t="str">
        <f t="shared" si="120"/>
        <v>0</v>
      </c>
      <c r="U1023" s="25" t="str">
        <f t="shared" si="121"/>
        <v>0</v>
      </c>
      <c r="V1023" s="25" t="str">
        <f t="shared" si="122"/>
        <v>0</v>
      </c>
      <c r="W1023" s="25" t="str">
        <f t="shared" si="123"/>
        <v>0</v>
      </c>
    </row>
    <row r="1024" ht="15.75" customHeight="1">
      <c r="D1024" s="189"/>
      <c r="G1024" s="190"/>
      <c r="R1024" s="35" t="str">
        <f t="shared" si="118"/>
        <v>0</v>
      </c>
      <c r="S1024" s="25" t="str">
        <f t="shared" si="119"/>
        <v>0</v>
      </c>
      <c r="T1024" s="25" t="str">
        <f t="shared" si="120"/>
        <v>0</v>
      </c>
      <c r="U1024" s="25" t="str">
        <f t="shared" si="121"/>
        <v>0</v>
      </c>
      <c r="V1024" s="25" t="str">
        <f t="shared" si="122"/>
        <v>0</v>
      </c>
      <c r="W1024" s="25" t="str">
        <f t="shared" si="123"/>
        <v>0</v>
      </c>
    </row>
    <row r="1025" ht="15.75" customHeight="1">
      <c r="D1025" s="189"/>
      <c r="G1025" s="190"/>
      <c r="R1025" s="35" t="str">
        <f t="shared" si="118"/>
        <v>0</v>
      </c>
      <c r="S1025" s="25" t="str">
        <f t="shared" si="119"/>
        <v>0</v>
      </c>
      <c r="T1025" s="25" t="str">
        <f t="shared" si="120"/>
        <v>0</v>
      </c>
      <c r="U1025" s="25" t="str">
        <f t="shared" si="121"/>
        <v>0</v>
      </c>
      <c r="V1025" s="25" t="str">
        <f t="shared" si="122"/>
        <v>0</v>
      </c>
      <c r="W1025" s="25" t="str">
        <f t="shared" si="123"/>
        <v>0</v>
      </c>
    </row>
    <row r="1026" ht="15.75" customHeight="1">
      <c r="D1026" s="189"/>
      <c r="G1026" s="190"/>
      <c r="R1026" s="35" t="str">
        <f t="shared" si="118"/>
        <v>0</v>
      </c>
      <c r="S1026" s="25" t="str">
        <f t="shared" si="119"/>
        <v>0</v>
      </c>
      <c r="T1026" s="25" t="str">
        <f t="shared" si="120"/>
        <v>0</v>
      </c>
      <c r="U1026" s="25" t="str">
        <f t="shared" si="121"/>
        <v>0</v>
      </c>
      <c r="V1026" s="25" t="str">
        <f t="shared" si="122"/>
        <v>0</v>
      </c>
      <c r="W1026" s="25" t="str">
        <f t="shared" si="123"/>
        <v>0</v>
      </c>
    </row>
    <row r="1027" ht="15.75" customHeight="1">
      <c r="D1027" s="189"/>
      <c r="G1027" s="190"/>
      <c r="R1027" s="35" t="str">
        <f t="shared" si="118"/>
        <v>0</v>
      </c>
      <c r="S1027" s="25" t="str">
        <f t="shared" si="119"/>
        <v>0</v>
      </c>
      <c r="T1027" s="25" t="str">
        <f t="shared" si="120"/>
        <v>0</v>
      </c>
      <c r="U1027" s="25" t="str">
        <f t="shared" si="121"/>
        <v>0</v>
      </c>
      <c r="V1027" s="25" t="str">
        <f t="shared" si="122"/>
        <v>0</v>
      </c>
      <c r="W1027" s="25" t="str">
        <f t="shared" si="123"/>
        <v>0</v>
      </c>
    </row>
    <row r="1028" ht="15.75" customHeight="1">
      <c r="D1028" s="189"/>
      <c r="G1028" s="190"/>
      <c r="R1028" s="35" t="str">
        <f t="shared" si="118"/>
        <v>0</v>
      </c>
      <c r="S1028" s="25" t="str">
        <f t="shared" si="119"/>
        <v>0</v>
      </c>
      <c r="T1028" s="25" t="str">
        <f t="shared" si="120"/>
        <v>0</v>
      </c>
      <c r="U1028" s="25" t="str">
        <f t="shared" si="121"/>
        <v>0</v>
      </c>
      <c r="V1028" s="25" t="str">
        <f t="shared" si="122"/>
        <v>0</v>
      </c>
      <c r="W1028" s="25" t="str">
        <f t="shared" si="123"/>
        <v>0</v>
      </c>
    </row>
    <row r="1029" ht="15.75" customHeight="1">
      <c r="D1029" s="189"/>
      <c r="G1029" s="190"/>
      <c r="R1029" s="35" t="str">
        <f t="shared" si="118"/>
        <v>0</v>
      </c>
      <c r="S1029" s="25" t="str">
        <f t="shared" si="119"/>
        <v>0</v>
      </c>
      <c r="T1029" s="25" t="str">
        <f t="shared" si="120"/>
        <v>0</v>
      </c>
      <c r="U1029" s="25" t="str">
        <f t="shared" si="121"/>
        <v>0</v>
      </c>
      <c r="V1029" s="25" t="str">
        <f t="shared" si="122"/>
        <v>0</v>
      </c>
      <c r="W1029" s="25" t="str">
        <f t="shared" si="123"/>
        <v>0</v>
      </c>
    </row>
    <row r="1030" ht="15.75" customHeight="1">
      <c r="D1030" s="189"/>
      <c r="G1030" s="190"/>
      <c r="R1030" s="35" t="str">
        <f t="shared" si="118"/>
        <v>0</v>
      </c>
      <c r="S1030" s="25" t="str">
        <f t="shared" si="119"/>
        <v>0</v>
      </c>
      <c r="T1030" s="25" t="str">
        <f t="shared" si="120"/>
        <v>0</v>
      </c>
      <c r="U1030" s="25" t="str">
        <f t="shared" si="121"/>
        <v>0</v>
      </c>
      <c r="V1030" s="25" t="str">
        <f t="shared" si="122"/>
        <v>0</v>
      </c>
      <c r="W1030" s="25" t="str">
        <f t="shared" si="123"/>
        <v>0</v>
      </c>
    </row>
    <row r="1031" ht="15.75" customHeight="1">
      <c r="D1031" s="189"/>
      <c r="G1031" s="190"/>
      <c r="R1031" s="35" t="str">
        <f t="shared" si="118"/>
        <v>0</v>
      </c>
      <c r="S1031" s="25" t="str">
        <f t="shared" si="119"/>
        <v>0</v>
      </c>
      <c r="T1031" s="25" t="str">
        <f t="shared" si="120"/>
        <v>0</v>
      </c>
      <c r="U1031" s="25" t="str">
        <f t="shared" si="121"/>
        <v>0</v>
      </c>
      <c r="V1031" s="25" t="str">
        <f t="shared" si="122"/>
        <v>0</v>
      </c>
      <c r="W1031" s="25" t="str">
        <f t="shared" si="123"/>
        <v>0</v>
      </c>
    </row>
    <row r="1032" ht="15.75" customHeight="1">
      <c r="D1032" s="189"/>
      <c r="G1032" s="190"/>
      <c r="R1032" s="35" t="str">
        <f t="shared" si="118"/>
        <v>0</v>
      </c>
      <c r="S1032" s="25" t="str">
        <f t="shared" si="119"/>
        <v>0</v>
      </c>
      <c r="T1032" s="25" t="str">
        <f t="shared" si="120"/>
        <v>0</v>
      </c>
      <c r="U1032" s="25" t="str">
        <f t="shared" si="121"/>
        <v>0</v>
      </c>
      <c r="V1032" s="25" t="str">
        <f t="shared" si="122"/>
        <v>0</v>
      </c>
      <c r="W1032" s="25" t="str">
        <f t="shared" si="123"/>
        <v>0</v>
      </c>
    </row>
    <row r="1033" ht="15.75" customHeight="1">
      <c r="D1033" s="189"/>
      <c r="G1033" s="190"/>
      <c r="R1033" s="35" t="str">
        <f t="shared" si="118"/>
        <v>0</v>
      </c>
      <c r="S1033" s="25" t="str">
        <f t="shared" si="119"/>
        <v>0</v>
      </c>
      <c r="T1033" s="25" t="str">
        <f t="shared" si="120"/>
        <v>0</v>
      </c>
      <c r="U1033" s="25" t="str">
        <f t="shared" si="121"/>
        <v>0</v>
      </c>
      <c r="V1033" s="25" t="str">
        <f t="shared" si="122"/>
        <v>0</v>
      </c>
      <c r="W1033" s="25" t="str">
        <f t="shared" si="123"/>
        <v>0</v>
      </c>
    </row>
    <row r="1034" ht="15.75" customHeight="1">
      <c r="D1034" s="189"/>
      <c r="G1034" s="190"/>
      <c r="R1034" s="35" t="str">
        <f t="shared" si="118"/>
        <v>0</v>
      </c>
      <c r="S1034" s="25" t="str">
        <f t="shared" si="119"/>
        <v>0</v>
      </c>
      <c r="T1034" s="25" t="str">
        <f t="shared" si="120"/>
        <v>0</v>
      </c>
      <c r="U1034" s="25" t="str">
        <f t="shared" si="121"/>
        <v>0</v>
      </c>
      <c r="V1034" s="25" t="str">
        <f t="shared" si="122"/>
        <v>0</v>
      </c>
      <c r="W1034" s="25" t="str">
        <f t="shared" si="123"/>
        <v>0</v>
      </c>
    </row>
    <row r="1035" ht="15.75" customHeight="1">
      <c r="D1035" s="189"/>
      <c r="G1035" s="190"/>
      <c r="R1035" s="35" t="str">
        <f t="shared" si="118"/>
        <v>0</v>
      </c>
      <c r="S1035" s="25" t="str">
        <f t="shared" si="119"/>
        <v>0</v>
      </c>
      <c r="T1035" s="25" t="str">
        <f t="shared" si="120"/>
        <v>0</v>
      </c>
      <c r="U1035" s="25" t="str">
        <f t="shared" si="121"/>
        <v>0</v>
      </c>
      <c r="V1035" s="25" t="str">
        <f t="shared" si="122"/>
        <v>0</v>
      </c>
      <c r="W1035" s="25" t="str">
        <f t="shared" si="123"/>
        <v>0</v>
      </c>
    </row>
    <row r="1036" ht="15.75" customHeight="1">
      <c r="D1036" s="189"/>
      <c r="G1036" s="190"/>
      <c r="R1036" s="35" t="str">
        <f t="shared" si="118"/>
        <v>0</v>
      </c>
      <c r="S1036" s="25" t="str">
        <f t="shared" si="119"/>
        <v>0</v>
      </c>
      <c r="T1036" s="25" t="str">
        <f t="shared" si="120"/>
        <v>0</v>
      </c>
      <c r="U1036" s="25" t="str">
        <f t="shared" si="121"/>
        <v>0</v>
      </c>
      <c r="V1036" s="25" t="str">
        <f t="shared" si="122"/>
        <v>0</v>
      </c>
      <c r="W1036" s="25" t="str">
        <f t="shared" si="123"/>
        <v>0</v>
      </c>
    </row>
    <row r="1037" ht="15.75" customHeight="1">
      <c r="D1037" s="189"/>
      <c r="G1037" s="190"/>
      <c r="R1037" s="35" t="str">
        <f t="shared" si="118"/>
        <v>0</v>
      </c>
      <c r="S1037" s="25" t="str">
        <f t="shared" si="119"/>
        <v>0</v>
      </c>
      <c r="T1037" s="25" t="str">
        <f t="shared" si="120"/>
        <v>0</v>
      </c>
      <c r="U1037" s="25" t="str">
        <f t="shared" si="121"/>
        <v>0</v>
      </c>
      <c r="V1037" s="25" t="str">
        <f t="shared" si="122"/>
        <v>0</v>
      </c>
      <c r="W1037" s="25" t="str">
        <f t="shared" si="123"/>
        <v>0</v>
      </c>
    </row>
    <row r="1038" ht="15.75" customHeight="1">
      <c r="D1038" s="189"/>
      <c r="G1038" s="190"/>
      <c r="R1038" s="35" t="str">
        <f t="shared" si="118"/>
        <v>0</v>
      </c>
      <c r="S1038" s="25" t="str">
        <f t="shared" si="119"/>
        <v>0</v>
      </c>
      <c r="T1038" s="25" t="str">
        <f t="shared" si="120"/>
        <v>0</v>
      </c>
      <c r="U1038" s="25" t="str">
        <f t="shared" si="121"/>
        <v>0</v>
      </c>
      <c r="V1038" s="25" t="str">
        <f t="shared" si="122"/>
        <v>0</v>
      </c>
      <c r="W1038" s="25" t="str">
        <f t="shared" si="123"/>
        <v>0</v>
      </c>
    </row>
    <row r="1039" ht="15.75" customHeight="1">
      <c r="D1039" s="189"/>
      <c r="G1039" s="190"/>
      <c r="R1039" s="35" t="str">
        <f t="shared" si="118"/>
        <v>0</v>
      </c>
      <c r="S1039" s="25" t="str">
        <f t="shared" si="119"/>
        <v>0</v>
      </c>
      <c r="T1039" s="25" t="str">
        <f t="shared" si="120"/>
        <v>0</v>
      </c>
      <c r="U1039" s="25" t="str">
        <f t="shared" si="121"/>
        <v>0</v>
      </c>
      <c r="V1039" s="25" t="str">
        <f t="shared" si="122"/>
        <v>0</v>
      </c>
      <c r="W1039" s="25" t="str">
        <f t="shared" si="123"/>
        <v>0</v>
      </c>
    </row>
    <row r="1040" ht="15.75" customHeight="1">
      <c r="D1040" s="189"/>
      <c r="G1040" s="190"/>
      <c r="R1040" s="35" t="str">
        <f t="shared" si="118"/>
        <v>0</v>
      </c>
      <c r="S1040" s="25" t="str">
        <f t="shared" si="119"/>
        <v>0</v>
      </c>
      <c r="T1040" s="25" t="str">
        <f t="shared" si="120"/>
        <v>0</v>
      </c>
      <c r="U1040" s="25" t="str">
        <f t="shared" si="121"/>
        <v>0</v>
      </c>
      <c r="V1040" s="25" t="str">
        <f t="shared" si="122"/>
        <v>0</v>
      </c>
      <c r="W1040" s="25" t="str">
        <f t="shared" si="123"/>
        <v>0</v>
      </c>
    </row>
    <row r="1041" ht="15.75" customHeight="1">
      <c r="D1041" s="189"/>
      <c r="G1041" s="190"/>
      <c r="R1041" s="35" t="str">
        <f t="shared" si="118"/>
        <v>0</v>
      </c>
      <c r="S1041" s="25" t="str">
        <f t="shared" si="119"/>
        <v>0</v>
      </c>
      <c r="T1041" s="25" t="str">
        <f t="shared" si="120"/>
        <v>0</v>
      </c>
      <c r="U1041" s="25" t="str">
        <f t="shared" si="121"/>
        <v>0</v>
      </c>
      <c r="V1041" s="25" t="str">
        <f t="shared" si="122"/>
        <v>0</v>
      </c>
      <c r="W1041" s="25" t="str">
        <f t="shared" si="123"/>
        <v>0</v>
      </c>
    </row>
    <row r="1042" ht="15.75" customHeight="1">
      <c r="D1042" s="189"/>
      <c r="G1042" s="190"/>
      <c r="R1042" s="35" t="str">
        <f t="shared" si="118"/>
        <v>0</v>
      </c>
      <c r="S1042" s="25" t="str">
        <f t="shared" si="119"/>
        <v>0</v>
      </c>
      <c r="T1042" s="25" t="str">
        <f t="shared" si="120"/>
        <v>0</v>
      </c>
      <c r="U1042" s="25" t="str">
        <f t="shared" si="121"/>
        <v>0</v>
      </c>
      <c r="V1042" s="25" t="str">
        <f t="shared" si="122"/>
        <v>0</v>
      </c>
      <c r="W1042" s="25" t="str">
        <f t="shared" si="123"/>
        <v>0</v>
      </c>
    </row>
    <row r="1043" ht="15.75" customHeight="1">
      <c r="D1043" s="189"/>
      <c r="G1043" s="190"/>
      <c r="R1043" s="35" t="str">
        <f t="shared" si="118"/>
        <v>0</v>
      </c>
      <c r="S1043" s="25" t="str">
        <f t="shared" si="119"/>
        <v>0</v>
      </c>
      <c r="T1043" s="25" t="str">
        <f t="shared" si="120"/>
        <v>0</v>
      </c>
      <c r="U1043" s="25" t="str">
        <f t="shared" si="121"/>
        <v>0</v>
      </c>
      <c r="V1043" s="25" t="str">
        <f t="shared" si="122"/>
        <v>0</v>
      </c>
      <c r="W1043" s="25" t="str">
        <f t="shared" si="123"/>
        <v>0</v>
      </c>
    </row>
    <row r="1044" ht="15.75" customHeight="1">
      <c r="D1044" s="189"/>
      <c r="G1044" s="190"/>
      <c r="R1044" s="35" t="str">
        <f t="shared" si="118"/>
        <v>0</v>
      </c>
      <c r="S1044" s="25" t="str">
        <f t="shared" si="119"/>
        <v>0</v>
      </c>
      <c r="T1044" s="25" t="str">
        <f t="shared" si="120"/>
        <v>0</v>
      </c>
      <c r="U1044" s="25" t="str">
        <f t="shared" si="121"/>
        <v>0</v>
      </c>
      <c r="V1044" s="25" t="str">
        <f t="shared" si="122"/>
        <v>0</v>
      </c>
      <c r="W1044" s="25" t="str">
        <f t="shared" si="123"/>
        <v>0</v>
      </c>
    </row>
    <row r="1045" ht="15.75" customHeight="1">
      <c r="D1045" s="189"/>
      <c r="G1045" s="190"/>
      <c r="R1045" s="35" t="str">
        <f t="shared" si="118"/>
        <v>0</v>
      </c>
      <c r="S1045" s="25" t="str">
        <f t="shared" si="119"/>
        <v>0</v>
      </c>
      <c r="T1045" s="25" t="str">
        <f t="shared" si="120"/>
        <v>0</v>
      </c>
      <c r="U1045" s="25" t="str">
        <f t="shared" si="121"/>
        <v>0</v>
      </c>
      <c r="V1045" s="25" t="str">
        <f t="shared" si="122"/>
        <v>0</v>
      </c>
      <c r="W1045" s="25" t="str">
        <f t="shared" si="123"/>
        <v>0</v>
      </c>
    </row>
    <row r="1046" ht="15.75" customHeight="1">
      <c r="D1046" s="189"/>
      <c r="G1046" s="190"/>
      <c r="R1046" s="35" t="str">
        <f t="shared" si="118"/>
        <v>0</v>
      </c>
      <c r="S1046" s="25" t="str">
        <f t="shared" si="119"/>
        <v>0</v>
      </c>
      <c r="T1046" s="25" t="str">
        <f t="shared" si="120"/>
        <v>0</v>
      </c>
      <c r="U1046" s="25" t="str">
        <f t="shared" si="121"/>
        <v>0</v>
      </c>
      <c r="V1046" s="25" t="str">
        <f t="shared" si="122"/>
        <v>0</v>
      </c>
      <c r="W1046" s="25" t="str">
        <f t="shared" si="123"/>
        <v>0</v>
      </c>
    </row>
    <row r="1047" ht="15.75" customHeight="1">
      <c r="D1047" s="189"/>
      <c r="G1047" s="190"/>
      <c r="R1047" s="35" t="str">
        <f t="shared" si="118"/>
        <v>0</v>
      </c>
      <c r="S1047" s="25" t="str">
        <f t="shared" si="119"/>
        <v>0</v>
      </c>
      <c r="T1047" s="25" t="str">
        <f t="shared" si="120"/>
        <v>0</v>
      </c>
      <c r="U1047" s="25" t="str">
        <f t="shared" si="121"/>
        <v>0</v>
      </c>
      <c r="V1047" s="25" t="str">
        <f t="shared" si="122"/>
        <v>0</v>
      </c>
      <c r="W1047" s="25" t="str">
        <f t="shared" si="123"/>
        <v>0</v>
      </c>
    </row>
    <row r="1048" ht="15.75" customHeight="1">
      <c r="D1048" s="189"/>
      <c r="G1048" s="190"/>
      <c r="R1048" s="35" t="str">
        <f t="shared" si="118"/>
        <v>0</v>
      </c>
      <c r="S1048" s="25" t="str">
        <f t="shared" si="119"/>
        <v>0</v>
      </c>
      <c r="T1048" s="25" t="str">
        <f t="shared" si="120"/>
        <v>0</v>
      </c>
      <c r="U1048" s="25" t="str">
        <f t="shared" si="121"/>
        <v>0</v>
      </c>
      <c r="V1048" s="25" t="str">
        <f t="shared" si="122"/>
        <v>0</v>
      </c>
      <c r="W1048" s="25" t="str">
        <f t="shared" si="123"/>
        <v>0</v>
      </c>
    </row>
    <row r="1049" ht="15.75" customHeight="1">
      <c r="D1049" s="189"/>
      <c r="G1049" s="190"/>
      <c r="R1049" s="35" t="str">
        <f t="shared" si="118"/>
        <v>0</v>
      </c>
      <c r="S1049" s="25" t="str">
        <f t="shared" si="119"/>
        <v>0</v>
      </c>
      <c r="T1049" s="25" t="str">
        <f t="shared" si="120"/>
        <v>0</v>
      </c>
      <c r="U1049" s="25" t="str">
        <f t="shared" si="121"/>
        <v>0</v>
      </c>
      <c r="V1049" s="25" t="str">
        <f t="shared" si="122"/>
        <v>0</v>
      </c>
      <c r="W1049" s="25" t="str">
        <f t="shared" si="123"/>
        <v>0</v>
      </c>
    </row>
    <row r="1050" ht="15.75" customHeight="1">
      <c r="D1050" s="189"/>
      <c r="G1050" s="190"/>
      <c r="R1050" s="35" t="str">
        <f t="shared" si="118"/>
        <v>0</v>
      </c>
      <c r="S1050" s="25" t="str">
        <f t="shared" si="119"/>
        <v>0</v>
      </c>
      <c r="T1050" s="25" t="str">
        <f t="shared" si="120"/>
        <v>0</v>
      </c>
      <c r="U1050" s="25" t="str">
        <f t="shared" si="121"/>
        <v>0</v>
      </c>
      <c r="V1050" s="25" t="str">
        <f t="shared" si="122"/>
        <v>0</v>
      </c>
      <c r="W1050" s="25" t="str">
        <f t="shared" si="123"/>
        <v>0</v>
      </c>
    </row>
    <row r="1051" ht="15.75" customHeight="1">
      <c r="D1051" s="189"/>
      <c r="G1051" s="190"/>
      <c r="R1051" s="35" t="str">
        <f t="shared" si="118"/>
        <v>0</v>
      </c>
      <c r="S1051" s="25" t="str">
        <f t="shared" si="119"/>
        <v>0</v>
      </c>
      <c r="T1051" s="25" t="str">
        <f t="shared" si="120"/>
        <v>0</v>
      </c>
      <c r="U1051" s="25" t="str">
        <f t="shared" si="121"/>
        <v>0</v>
      </c>
      <c r="V1051" s="25" t="str">
        <f t="shared" si="122"/>
        <v>0</v>
      </c>
      <c r="W1051" s="25" t="str">
        <f t="shared" si="123"/>
        <v>0</v>
      </c>
    </row>
    <row r="1052" ht="15.75" customHeight="1">
      <c r="D1052" s="189"/>
      <c r="G1052" s="190"/>
      <c r="R1052" s="35" t="str">
        <f t="shared" si="118"/>
        <v>0</v>
      </c>
      <c r="S1052" s="25" t="str">
        <f t="shared" si="119"/>
        <v>0</v>
      </c>
      <c r="T1052" s="25" t="str">
        <f t="shared" si="120"/>
        <v>0</v>
      </c>
      <c r="U1052" s="25" t="str">
        <f t="shared" si="121"/>
        <v>0</v>
      </c>
      <c r="V1052" s="25" t="str">
        <f t="shared" si="122"/>
        <v>0</v>
      </c>
      <c r="W1052" s="25" t="str">
        <f t="shared" si="123"/>
        <v>0</v>
      </c>
    </row>
    <row r="1053" ht="15.75" customHeight="1">
      <c r="D1053" s="189"/>
      <c r="G1053" s="190"/>
      <c r="R1053" s="35" t="str">
        <f t="shared" si="118"/>
        <v>0</v>
      </c>
      <c r="S1053" s="25" t="str">
        <f t="shared" si="119"/>
        <v>0</v>
      </c>
      <c r="T1053" s="25" t="str">
        <f t="shared" si="120"/>
        <v>0</v>
      </c>
      <c r="U1053" s="25" t="str">
        <f t="shared" si="121"/>
        <v>0</v>
      </c>
      <c r="V1053" s="25" t="str">
        <f t="shared" si="122"/>
        <v>0</v>
      </c>
      <c r="W1053" s="25" t="str">
        <f t="shared" si="123"/>
        <v>0</v>
      </c>
    </row>
    <row r="1054" ht="15.75" customHeight="1">
      <c r="D1054" s="189"/>
      <c r="G1054" s="190"/>
      <c r="R1054" s="35" t="str">
        <f t="shared" si="118"/>
        <v>0</v>
      </c>
      <c r="S1054" s="25" t="str">
        <f t="shared" si="119"/>
        <v>0</v>
      </c>
      <c r="T1054" s="25" t="str">
        <f t="shared" si="120"/>
        <v>0</v>
      </c>
      <c r="U1054" s="25" t="str">
        <f t="shared" si="121"/>
        <v>0</v>
      </c>
      <c r="V1054" s="25" t="str">
        <f t="shared" si="122"/>
        <v>0</v>
      </c>
      <c r="W1054" s="25" t="str">
        <f t="shared" si="123"/>
        <v>0</v>
      </c>
    </row>
    <row r="1055" ht="15.75" customHeight="1">
      <c r="D1055" s="189"/>
      <c r="G1055" s="190"/>
      <c r="R1055" s="35" t="str">
        <f t="shared" si="118"/>
        <v>0</v>
      </c>
      <c r="S1055" s="25" t="str">
        <f t="shared" si="119"/>
        <v>0</v>
      </c>
      <c r="T1055" s="25" t="str">
        <f t="shared" si="120"/>
        <v>0</v>
      </c>
      <c r="U1055" s="25" t="str">
        <f t="shared" si="121"/>
        <v>0</v>
      </c>
      <c r="V1055" s="25" t="str">
        <f t="shared" si="122"/>
        <v>0</v>
      </c>
      <c r="W1055" s="25" t="str">
        <f t="shared" si="123"/>
        <v>0</v>
      </c>
    </row>
    <row r="1056" ht="15.75" customHeight="1">
      <c r="D1056" s="189"/>
      <c r="G1056" s="190"/>
      <c r="R1056" s="35" t="str">
        <f t="shared" si="118"/>
        <v>0</v>
      </c>
      <c r="S1056" s="25" t="str">
        <f t="shared" si="119"/>
        <v>0</v>
      </c>
      <c r="T1056" s="25" t="str">
        <f t="shared" si="120"/>
        <v>0</v>
      </c>
      <c r="U1056" s="25" t="str">
        <f t="shared" si="121"/>
        <v>0</v>
      </c>
      <c r="V1056" s="25" t="str">
        <f t="shared" si="122"/>
        <v>0</v>
      </c>
      <c r="W1056" s="25" t="str">
        <f t="shared" si="123"/>
        <v>0</v>
      </c>
    </row>
    <row r="1057" ht="15.75" customHeight="1">
      <c r="D1057" s="189"/>
      <c r="G1057" s="190"/>
      <c r="R1057" s="35" t="str">
        <f t="shared" si="118"/>
        <v>0</v>
      </c>
      <c r="S1057" s="25" t="str">
        <f t="shared" si="119"/>
        <v>0</v>
      </c>
      <c r="T1057" s="25" t="str">
        <f t="shared" si="120"/>
        <v>0</v>
      </c>
      <c r="U1057" s="25" t="str">
        <f t="shared" si="121"/>
        <v>0</v>
      </c>
      <c r="V1057" s="25" t="str">
        <f t="shared" si="122"/>
        <v>0</v>
      </c>
      <c r="W1057" s="25" t="str">
        <f t="shared" si="123"/>
        <v>0</v>
      </c>
    </row>
    <row r="1058" ht="15.75" customHeight="1">
      <c r="D1058" s="189"/>
      <c r="G1058" s="190"/>
      <c r="R1058" s="35" t="str">
        <f t="shared" si="118"/>
        <v>0</v>
      </c>
      <c r="S1058" s="25" t="str">
        <f t="shared" si="119"/>
        <v>0</v>
      </c>
      <c r="T1058" s="25" t="str">
        <f t="shared" si="120"/>
        <v>0</v>
      </c>
      <c r="U1058" s="25" t="str">
        <f t="shared" si="121"/>
        <v>0</v>
      </c>
      <c r="V1058" s="25" t="str">
        <f t="shared" si="122"/>
        <v>0</v>
      </c>
      <c r="W1058" s="25" t="str">
        <f t="shared" si="123"/>
        <v>0</v>
      </c>
    </row>
    <row r="1059" ht="15.75" customHeight="1">
      <c r="D1059" s="189"/>
      <c r="G1059" s="190"/>
      <c r="R1059" s="35" t="str">
        <f t="shared" si="118"/>
        <v>0</v>
      </c>
      <c r="S1059" s="25" t="str">
        <f t="shared" si="119"/>
        <v>0</v>
      </c>
      <c r="T1059" s="25" t="str">
        <f t="shared" si="120"/>
        <v>0</v>
      </c>
      <c r="U1059" s="25" t="str">
        <f t="shared" si="121"/>
        <v>0</v>
      </c>
      <c r="V1059" s="25" t="str">
        <f t="shared" si="122"/>
        <v>0</v>
      </c>
      <c r="W1059" s="25" t="str">
        <f t="shared" si="123"/>
        <v>0</v>
      </c>
    </row>
    <row r="1060" ht="15.75" customHeight="1">
      <c r="D1060" s="189"/>
      <c r="G1060" s="190"/>
      <c r="R1060" s="35" t="str">
        <f t="shared" si="118"/>
        <v>0</v>
      </c>
      <c r="S1060" s="25" t="str">
        <f t="shared" si="119"/>
        <v>0</v>
      </c>
      <c r="T1060" s="25" t="str">
        <f t="shared" si="120"/>
        <v>0</v>
      </c>
      <c r="U1060" s="25" t="str">
        <f t="shared" si="121"/>
        <v>0</v>
      </c>
      <c r="V1060" s="25" t="str">
        <f t="shared" si="122"/>
        <v>0</v>
      </c>
      <c r="W1060" s="25" t="str">
        <f t="shared" si="123"/>
        <v>0</v>
      </c>
    </row>
    <row r="1061" ht="15.75" customHeight="1">
      <c r="D1061" s="189"/>
      <c r="G1061" s="190"/>
      <c r="R1061" s="35" t="str">
        <f t="shared" si="118"/>
        <v>0</v>
      </c>
      <c r="S1061" s="25" t="str">
        <f t="shared" si="119"/>
        <v>0</v>
      </c>
      <c r="T1061" s="25" t="str">
        <f t="shared" si="120"/>
        <v>0</v>
      </c>
      <c r="U1061" s="25" t="str">
        <f t="shared" si="121"/>
        <v>0</v>
      </c>
      <c r="V1061" s="25" t="str">
        <f t="shared" si="122"/>
        <v>0</v>
      </c>
      <c r="W1061" s="25" t="str">
        <f t="shared" si="123"/>
        <v>0</v>
      </c>
    </row>
    <row r="1062" ht="15.75" customHeight="1">
      <c r="D1062" s="189"/>
      <c r="G1062" s="190"/>
      <c r="R1062" s="35" t="str">
        <f t="shared" si="118"/>
        <v>0</v>
      </c>
      <c r="S1062" s="25" t="str">
        <f t="shared" si="119"/>
        <v>0</v>
      </c>
      <c r="T1062" s="25" t="str">
        <f t="shared" si="120"/>
        <v>0</v>
      </c>
      <c r="U1062" s="25" t="str">
        <f t="shared" si="121"/>
        <v>0</v>
      </c>
      <c r="V1062" s="25" t="str">
        <f t="shared" si="122"/>
        <v>0</v>
      </c>
      <c r="W1062" s="25" t="str">
        <f t="shared" si="123"/>
        <v>0</v>
      </c>
    </row>
    <row r="1063" ht="15.75" customHeight="1">
      <c r="D1063" s="189"/>
      <c r="G1063" s="190"/>
      <c r="R1063" s="35" t="str">
        <f t="shared" si="118"/>
        <v>0</v>
      </c>
      <c r="S1063" s="25" t="str">
        <f t="shared" si="119"/>
        <v>0</v>
      </c>
      <c r="T1063" s="25" t="str">
        <f t="shared" si="120"/>
        <v>0</v>
      </c>
      <c r="U1063" s="25" t="str">
        <f t="shared" si="121"/>
        <v>0</v>
      </c>
      <c r="V1063" s="25" t="str">
        <f t="shared" si="122"/>
        <v>0</v>
      </c>
      <c r="W1063" s="25" t="str">
        <f t="shared" si="123"/>
        <v>0</v>
      </c>
    </row>
    <row r="1064" ht="15.75" customHeight="1">
      <c r="D1064" s="189"/>
      <c r="G1064" s="190"/>
      <c r="R1064" s="35" t="str">
        <f t="shared" si="118"/>
        <v>0</v>
      </c>
      <c r="S1064" s="25" t="str">
        <f t="shared" si="119"/>
        <v>0</v>
      </c>
      <c r="T1064" s="25" t="str">
        <f t="shared" si="120"/>
        <v>0</v>
      </c>
      <c r="U1064" s="25" t="str">
        <f t="shared" si="121"/>
        <v>0</v>
      </c>
      <c r="V1064" s="25" t="str">
        <f t="shared" si="122"/>
        <v>0</v>
      </c>
      <c r="W1064" s="25" t="str">
        <f t="shared" si="123"/>
        <v>0</v>
      </c>
    </row>
    <row r="1065" ht="15.75" customHeight="1">
      <c r="D1065" s="189"/>
      <c r="G1065" s="190"/>
      <c r="R1065" s="35" t="str">
        <f t="shared" si="118"/>
        <v>0</v>
      </c>
      <c r="S1065" s="25" t="str">
        <f t="shared" si="119"/>
        <v>0</v>
      </c>
      <c r="T1065" s="25" t="str">
        <f t="shared" si="120"/>
        <v>0</v>
      </c>
      <c r="U1065" s="25" t="str">
        <f t="shared" si="121"/>
        <v>0</v>
      </c>
      <c r="V1065" s="25" t="str">
        <f t="shared" si="122"/>
        <v>0</v>
      </c>
      <c r="W1065" s="25" t="str">
        <f t="shared" si="123"/>
        <v>0</v>
      </c>
    </row>
    <row r="1066" ht="15.75" customHeight="1">
      <c r="D1066" s="189"/>
      <c r="G1066" s="190"/>
      <c r="R1066" s="35" t="str">
        <f t="shared" si="118"/>
        <v>0</v>
      </c>
      <c r="S1066" s="25" t="str">
        <f t="shared" si="119"/>
        <v>0</v>
      </c>
      <c r="T1066" s="25" t="str">
        <f t="shared" si="120"/>
        <v>0</v>
      </c>
      <c r="U1066" s="25" t="str">
        <f t="shared" si="121"/>
        <v>0</v>
      </c>
      <c r="V1066" s="25" t="str">
        <f t="shared" si="122"/>
        <v>0</v>
      </c>
      <c r="W1066" s="25" t="str">
        <f t="shared" si="123"/>
        <v>0</v>
      </c>
    </row>
    <row r="1067" ht="15.75" customHeight="1">
      <c r="D1067" s="189"/>
      <c r="G1067" s="190"/>
      <c r="R1067" s="35" t="str">
        <f t="shared" si="118"/>
        <v>0</v>
      </c>
      <c r="S1067" s="25" t="str">
        <f t="shared" si="119"/>
        <v>0</v>
      </c>
      <c r="T1067" s="25" t="str">
        <f t="shared" si="120"/>
        <v>0</v>
      </c>
      <c r="U1067" s="25" t="str">
        <f t="shared" si="121"/>
        <v>0</v>
      </c>
      <c r="V1067" s="25" t="str">
        <f t="shared" si="122"/>
        <v>0</v>
      </c>
      <c r="W1067" s="25" t="str">
        <f t="shared" si="123"/>
        <v>0</v>
      </c>
    </row>
    <row r="1068" ht="15.75" customHeight="1">
      <c r="D1068" s="189"/>
      <c r="G1068" s="190"/>
      <c r="R1068" s="35" t="str">
        <f t="shared" si="118"/>
        <v>0</v>
      </c>
      <c r="S1068" s="25" t="str">
        <f t="shared" si="119"/>
        <v>0</v>
      </c>
      <c r="T1068" s="25" t="str">
        <f t="shared" si="120"/>
        <v>0</v>
      </c>
      <c r="U1068" s="25" t="str">
        <f t="shared" si="121"/>
        <v>0</v>
      </c>
      <c r="V1068" s="25" t="str">
        <f t="shared" si="122"/>
        <v>0</v>
      </c>
      <c r="W1068" s="25" t="str">
        <f t="shared" si="123"/>
        <v>0</v>
      </c>
    </row>
    <row r="1069" ht="15.75" customHeight="1">
      <c r="D1069" s="189"/>
      <c r="G1069" s="190"/>
      <c r="R1069" s="35" t="str">
        <f t="shared" si="118"/>
        <v>0</v>
      </c>
      <c r="S1069" s="25" t="str">
        <f t="shared" si="119"/>
        <v>0</v>
      </c>
      <c r="T1069" s="25" t="str">
        <f t="shared" si="120"/>
        <v>0</v>
      </c>
      <c r="U1069" s="25" t="str">
        <f t="shared" si="121"/>
        <v>0</v>
      </c>
      <c r="V1069" s="25" t="str">
        <f t="shared" si="122"/>
        <v>0</v>
      </c>
      <c r="W1069" s="25" t="str">
        <f t="shared" si="123"/>
        <v>0</v>
      </c>
    </row>
    <row r="1070" ht="15.75" customHeight="1">
      <c r="D1070" s="189"/>
      <c r="G1070" s="190"/>
      <c r="R1070" s="35" t="str">
        <f t="shared" si="118"/>
        <v>0</v>
      </c>
      <c r="S1070" s="25" t="str">
        <f t="shared" si="119"/>
        <v>0</v>
      </c>
      <c r="T1070" s="25" t="str">
        <f t="shared" si="120"/>
        <v>0</v>
      </c>
      <c r="U1070" s="25" t="str">
        <f t="shared" si="121"/>
        <v>0</v>
      </c>
      <c r="V1070" s="25" t="str">
        <f t="shared" si="122"/>
        <v>0</v>
      </c>
      <c r="W1070" s="25" t="str">
        <f t="shared" si="123"/>
        <v>0</v>
      </c>
    </row>
    <row r="1071" ht="15.75" customHeight="1">
      <c r="D1071" s="189"/>
      <c r="G1071" s="190"/>
      <c r="R1071" s="35" t="str">
        <f t="shared" si="118"/>
        <v>0</v>
      </c>
      <c r="S1071" s="25" t="str">
        <f t="shared" si="119"/>
        <v>0</v>
      </c>
      <c r="T1071" s="25" t="str">
        <f t="shared" si="120"/>
        <v>0</v>
      </c>
      <c r="U1071" s="25" t="str">
        <f t="shared" si="121"/>
        <v>0</v>
      </c>
      <c r="V1071" s="25" t="str">
        <f t="shared" si="122"/>
        <v>0</v>
      </c>
      <c r="W1071" s="25" t="str">
        <f t="shared" si="123"/>
        <v>0</v>
      </c>
    </row>
    <row r="1072" ht="15.75" customHeight="1">
      <c r="D1072" s="189"/>
      <c r="G1072" s="190"/>
      <c r="R1072" s="35" t="str">
        <f t="shared" si="118"/>
        <v>0</v>
      </c>
      <c r="S1072" s="25" t="str">
        <f t="shared" si="119"/>
        <v>0</v>
      </c>
      <c r="T1072" s="25" t="str">
        <f t="shared" si="120"/>
        <v>0</v>
      </c>
      <c r="U1072" s="25" t="str">
        <f t="shared" si="121"/>
        <v>0</v>
      </c>
      <c r="V1072" s="25" t="str">
        <f t="shared" si="122"/>
        <v>0</v>
      </c>
      <c r="W1072" s="25" t="str">
        <f t="shared" si="123"/>
        <v>0</v>
      </c>
    </row>
    <row r="1073" ht="15.75" customHeight="1">
      <c r="D1073" s="189"/>
      <c r="G1073" s="190"/>
      <c r="R1073" s="35" t="str">
        <f t="shared" si="118"/>
        <v>0</v>
      </c>
      <c r="S1073" s="25" t="str">
        <f t="shared" si="119"/>
        <v>0</v>
      </c>
      <c r="T1073" s="25" t="str">
        <f t="shared" si="120"/>
        <v>0</v>
      </c>
      <c r="U1073" s="25" t="str">
        <f t="shared" si="121"/>
        <v>0</v>
      </c>
      <c r="V1073" s="25" t="str">
        <f t="shared" si="122"/>
        <v>0</v>
      </c>
      <c r="W1073" s="25" t="str">
        <f t="shared" si="123"/>
        <v>0</v>
      </c>
    </row>
    <row r="1074" ht="15.75" customHeight="1">
      <c r="D1074" s="189"/>
      <c r="G1074" s="190"/>
      <c r="R1074" s="35" t="str">
        <f t="shared" si="118"/>
        <v>0</v>
      </c>
      <c r="S1074" s="25" t="str">
        <f t="shared" si="119"/>
        <v>0</v>
      </c>
      <c r="T1074" s="25" t="str">
        <f t="shared" si="120"/>
        <v>0</v>
      </c>
      <c r="U1074" s="25" t="str">
        <f t="shared" si="121"/>
        <v>0</v>
      </c>
      <c r="V1074" s="25" t="str">
        <f t="shared" si="122"/>
        <v>0</v>
      </c>
      <c r="W1074" s="25" t="str">
        <f t="shared" si="123"/>
        <v>0</v>
      </c>
    </row>
    <row r="1075" ht="15.75" customHeight="1">
      <c r="D1075" s="189"/>
      <c r="G1075" s="190"/>
      <c r="R1075" s="35" t="str">
        <f t="shared" si="118"/>
        <v>0</v>
      </c>
      <c r="S1075" s="25" t="str">
        <f t="shared" si="119"/>
        <v>0</v>
      </c>
      <c r="T1075" s="25" t="str">
        <f t="shared" si="120"/>
        <v>0</v>
      </c>
      <c r="U1075" s="25" t="str">
        <f t="shared" si="121"/>
        <v>0</v>
      </c>
      <c r="V1075" s="25" t="str">
        <f t="shared" si="122"/>
        <v>0</v>
      </c>
      <c r="W1075" s="25" t="str">
        <f t="shared" si="123"/>
        <v>0</v>
      </c>
    </row>
    <row r="1076" ht="15.75" customHeight="1">
      <c r="D1076" s="189"/>
      <c r="G1076" s="190"/>
      <c r="R1076" s="35" t="str">
        <f t="shared" si="118"/>
        <v>0</v>
      </c>
      <c r="S1076" s="25" t="str">
        <f t="shared" si="119"/>
        <v>0</v>
      </c>
      <c r="T1076" s="25" t="str">
        <f t="shared" si="120"/>
        <v>0</v>
      </c>
      <c r="U1076" s="25" t="str">
        <f t="shared" si="121"/>
        <v>0</v>
      </c>
      <c r="V1076" s="25" t="str">
        <f t="shared" si="122"/>
        <v>0</v>
      </c>
      <c r="W1076" s="25" t="str">
        <f t="shared" si="123"/>
        <v>0</v>
      </c>
    </row>
    <row r="1077" ht="15.75" customHeight="1">
      <c r="D1077" s="189"/>
      <c r="G1077" s="190"/>
      <c r="R1077" s="35" t="str">
        <f t="shared" si="118"/>
        <v>0</v>
      </c>
      <c r="S1077" s="25" t="str">
        <f t="shared" si="119"/>
        <v>0</v>
      </c>
      <c r="T1077" s="25" t="str">
        <f t="shared" si="120"/>
        <v>0</v>
      </c>
      <c r="U1077" s="25" t="str">
        <f t="shared" si="121"/>
        <v>0</v>
      </c>
      <c r="V1077" s="25" t="str">
        <f t="shared" si="122"/>
        <v>0</v>
      </c>
      <c r="W1077" s="25" t="str">
        <f t="shared" si="123"/>
        <v>0</v>
      </c>
    </row>
    <row r="1078" ht="15.75" customHeight="1">
      <c r="D1078" s="189"/>
      <c r="G1078" s="190"/>
      <c r="R1078" s="35" t="str">
        <f t="shared" si="118"/>
        <v>0</v>
      </c>
      <c r="S1078" s="25" t="str">
        <f t="shared" si="119"/>
        <v>0</v>
      </c>
      <c r="T1078" s="25" t="str">
        <f t="shared" si="120"/>
        <v>0</v>
      </c>
      <c r="U1078" s="25" t="str">
        <f t="shared" si="121"/>
        <v>0</v>
      </c>
      <c r="V1078" s="25" t="str">
        <f t="shared" si="122"/>
        <v>0</v>
      </c>
      <c r="W1078" s="25" t="str">
        <f t="shared" si="123"/>
        <v>0</v>
      </c>
    </row>
    <row r="1079" ht="15.75" customHeight="1">
      <c r="D1079" s="189"/>
      <c r="G1079" s="190"/>
      <c r="R1079" s="35" t="str">
        <f t="shared" si="118"/>
        <v>0</v>
      </c>
      <c r="S1079" s="25" t="str">
        <f t="shared" si="119"/>
        <v>0</v>
      </c>
      <c r="T1079" s="25" t="str">
        <f t="shared" si="120"/>
        <v>0</v>
      </c>
      <c r="U1079" s="25" t="str">
        <f t="shared" si="121"/>
        <v>0</v>
      </c>
      <c r="V1079" s="25" t="str">
        <f t="shared" si="122"/>
        <v>0</v>
      </c>
      <c r="W1079" s="25" t="str">
        <f t="shared" si="123"/>
        <v>0</v>
      </c>
    </row>
    <row r="1080" ht="15.75" customHeight="1">
      <c r="D1080" s="189"/>
      <c r="G1080" s="190"/>
      <c r="R1080" s="35" t="str">
        <f t="shared" si="118"/>
        <v>0</v>
      </c>
      <c r="S1080" s="25" t="str">
        <f t="shared" si="119"/>
        <v>0</v>
      </c>
      <c r="T1080" s="25" t="str">
        <f t="shared" si="120"/>
        <v>0</v>
      </c>
      <c r="U1080" s="25" t="str">
        <f t="shared" si="121"/>
        <v>0</v>
      </c>
      <c r="V1080" s="25" t="str">
        <f t="shared" si="122"/>
        <v>0</v>
      </c>
      <c r="W1080" s="25" t="str">
        <f t="shared" si="123"/>
        <v>0</v>
      </c>
    </row>
    <row r="1081" ht="15.75" customHeight="1">
      <c r="D1081" s="189"/>
      <c r="G1081" s="190"/>
      <c r="R1081" s="35" t="str">
        <f t="shared" si="118"/>
        <v>0</v>
      </c>
      <c r="S1081" s="25" t="str">
        <f t="shared" si="119"/>
        <v>0</v>
      </c>
      <c r="T1081" s="25" t="str">
        <f t="shared" si="120"/>
        <v>0</v>
      </c>
      <c r="U1081" s="25" t="str">
        <f t="shared" si="121"/>
        <v>0</v>
      </c>
      <c r="V1081" s="25" t="str">
        <f t="shared" si="122"/>
        <v>0</v>
      </c>
      <c r="W1081" s="25" t="str">
        <f t="shared" si="123"/>
        <v>0</v>
      </c>
    </row>
    <row r="1082" ht="15.75" customHeight="1">
      <c r="D1082" s="189"/>
      <c r="G1082" s="190"/>
      <c r="R1082" s="35" t="str">
        <f t="shared" si="118"/>
        <v>0</v>
      </c>
      <c r="S1082" s="25" t="str">
        <f t="shared" si="119"/>
        <v>0</v>
      </c>
      <c r="T1082" s="25" t="str">
        <f t="shared" si="120"/>
        <v>0</v>
      </c>
      <c r="U1082" s="25" t="str">
        <f t="shared" si="121"/>
        <v>0</v>
      </c>
      <c r="V1082" s="25" t="str">
        <f t="shared" si="122"/>
        <v>0</v>
      </c>
      <c r="W1082" s="25" t="str">
        <f t="shared" si="123"/>
        <v>0</v>
      </c>
    </row>
    <row r="1083" ht="15.75" customHeight="1">
      <c r="D1083" s="189"/>
      <c r="G1083" s="190"/>
      <c r="R1083" s="35" t="str">
        <f t="shared" si="118"/>
        <v>0</v>
      </c>
      <c r="S1083" s="25" t="str">
        <f t="shared" si="119"/>
        <v>0</v>
      </c>
      <c r="T1083" s="25" t="str">
        <f t="shared" si="120"/>
        <v>0</v>
      </c>
      <c r="U1083" s="25" t="str">
        <f t="shared" si="121"/>
        <v>0</v>
      </c>
      <c r="V1083" s="25" t="str">
        <f t="shared" si="122"/>
        <v>0</v>
      </c>
      <c r="W1083" s="25" t="str">
        <f t="shared" si="123"/>
        <v>0</v>
      </c>
    </row>
    <row r="1084" ht="15.75" customHeight="1">
      <c r="D1084" s="189"/>
      <c r="G1084" s="190"/>
      <c r="R1084" s="35" t="str">
        <f t="shared" si="118"/>
        <v>0</v>
      </c>
      <c r="S1084" s="25" t="str">
        <f t="shared" si="119"/>
        <v>0</v>
      </c>
      <c r="T1084" s="25" t="str">
        <f t="shared" si="120"/>
        <v>0</v>
      </c>
      <c r="U1084" s="25" t="str">
        <f t="shared" si="121"/>
        <v>0</v>
      </c>
      <c r="V1084" s="25" t="str">
        <f t="shared" si="122"/>
        <v>0</v>
      </c>
      <c r="W1084" s="25" t="str">
        <f t="shared" si="123"/>
        <v>0</v>
      </c>
    </row>
    <row r="1085" ht="15.75" customHeight="1">
      <c r="D1085" s="189"/>
      <c r="G1085" s="190"/>
      <c r="R1085" s="35" t="str">
        <f t="shared" si="118"/>
        <v>0</v>
      </c>
      <c r="S1085" s="25" t="str">
        <f t="shared" si="119"/>
        <v>0</v>
      </c>
      <c r="T1085" s="25" t="str">
        <f t="shared" si="120"/>
        <v>0</v>
      </c>
      <c r="U1085" s="25" t="str">
        <f t="shared" si="121"/>
        <v>0</v>
      </c>
      <c r="V1085" s="25" t="str">
        <f t="shared" si="122"/>
        <v>0</v>
      </c>
      <c r="W1085" s="25" t="str">
        <f t="shared" si="123"/>
        <v>0</v>
      </c>
    </row>
    <row r="1086" ht="15.75" customHeight="1">
      <c r="D1086" s="189"/>
      <c r="G1086" s="190"/>
      <c r="R1086" s="35" t="str">
        <f t="shared" si="118"/>
        <v>0</v>
      </c>
      <c r="S1086" s="25" t="str">
        <f t="shared" si="119"/>
        <v>0</v>
      </c>
      <c r="T1086" s="25" t="str">
        <f t="shared" si="120"/>
        <v>0</v>
      </c>
      <c r="U1086" s="25" t="str">
        <f t="shared" si="121"/>
        <v>0</v>
      </c>
      <c r="V1086" s="25" t="str">
        <f t="shared" si="122"/>
        <v>0</v>
      </c>
      <c r="W1086" s="25" t="str">
        <f t="shared" si="123"/>
        <v>0</v>
      </c>
    </row>
    <row r="1087" ht="15.75" customHeight="1">
      <c r="D1087" s="189"/>
      <c r="G1087" s="190"/>
      <c r="R1087" s="35" t="str">
        <f t="shared" si="118"/>
        <v>0</v>
      </c>
      <c r="S1087" s="25" t="str">
        <f t="shared" si="119"/>
        <v>0</v>
      </c>
      <c r="T1087" s="25" t="str">
        <f t="shared" si="120"/>
        <v>0</v>
      </c>
      <c r="U1087" s="25" t="str">
        <f t="shared" si="121"/>
        <v>0</v>
      </c>
      <c r="V1087" s="25" t="str">
        <f t="shared" si="122"/>
        <v>0</v>
      </c>
      <c r="W1087" s="25" t="str">
        <f t="shared" si="123"/>
        <v>0</v>
      </c>
    </row>
    <row r="1088" ht="15.75" customHeight="1">
      <c r="D1088" s="189"/>
      <c r="G1088" s="190"/>
      <c r="R1088" s="35" t="str">
        <f t="shared" si="118"/>
        <v>0</v>
      </c>
      <c r="S1088" s="25" t="str">
        <f t="shared" si="119"/>
        <v>0</v>
      </c>
      <c r="T1088" s="25" t="str">
        <f t="shared" si="120"/>
        <v>0</v>
      </c>
      <c r="U1088" s="25" t="str">
        <f t="shared" si="121"/>
        <v>0</v>
      </c>
      <c r="V1088" s="25" t="str">
        <f t="shared" si="122"/>
        <v>0</v>
      </c>
      <c r="W1088" s="25" t="str">
        <f t="shared" si="123"/>
        <v>0</v>
      </c>
    </row>
    <row r="1089" ht="15.75" customHeight="1">
      <c r="D1089" s="189"/>
      <c r="G1089" s="190"/>
      <c r="R1089" s="35" t="str">
        <f t="shared" si="118"/>
        <v>0</v>
      </c>
      <c r="S1089" s="25" t="str">
        <f t="shared" si="119"/>
        <v>0</v>
      </c>
      <c r="T1089" s="25" t="str">
        <f t="shared" si="120"/>
        <v>0</v>
      </c>
      <c r="U1089" s="25" t="str">
        <f t="shared" si="121"/>
        <v>0</v>
      </c>
      <c r="V1089" s="25" t="str">
        <f t="shared" si="122"/>
        <v>0</v>
      </c>
      <c r="W1089" s="25" t="str">
        <f t="shared" si="123"/>
        <v>0</v>
      </c>
    </row>
    <row r="1090" ht="15.75" customHeight="1">
      <c r="D1090" s="189"/>
      <c r="G1090" s="190"/>
      <c r="R1090" s="35" t="str">
        <f t="shared" si="118"/>
        <v>0</v>
      </c>
      <c r="S1090" s="25" t="str">
        <f t="shared" si="119"/>
        <v>0</v>
      </c>
      <c r="T1090" s="25" t="str">
        <f t="shared" si="120"/>
        <v>0</v>
      </c>
      <c r="U1090" s="25" t="str">
        <f t="shared" si="121"/>
        <v>0</v>
      </c>
      <c r="V1090" s="25" t="str">
        <f t="shared" si="122"/>
        <v>0</v>
      </c>
      <c r="W1090" s="25" t="str">
        <f t="shared" si="123"/>
        <v>0</v>
      </c>
    </row>
    <row r="1091" ht="15.75" customHeight="1">
      <c r="D1091" s="189"/>
      <c r="G1091" s="190"/>
      <c r="R1091" s="35" t="str">
        <f t="shared" si="118"/>
        <v>0</v>
      </c>
      <c r="S1091" s="25" t="str">
        <f t="shared" si="119"/>
        <v>0</v>
      </c>
      <c r="T1091" s="25" t="str">
        <f t="shared" si="120"/>
        <v>0</v>
      </c>
      <c r="U1091" s="25" t="str">
        <f t="shared" si="121"/>
        <v>0</v>
      </c>
      <c r="V1091" s="25" t="str">
        <f t="shared" si="122"/>
        <v>0</v>
      </c>
      <c r="W1091" s="25" t="str">
        <f t="shared" si="123"/>
        <v>0</v>
      </c>
    </row>
    <row r="1092" ht="15.75" customHeight="1">
      <c r="D1092" s="189"/>
      <c r="G1092" s="190"/>
      <c r="R1092" s="35" t="str">
        <f t="shared" si="118"/>
        <v>0</v>
      </c>
      <c r="S1092" s="25" t="str">
        <f t="shared" si="119"/>
        <v>0</v>
      </c>
      <c r="T1092" s="25" t="str">
        <f t="shared" si="120"/>
        <v>0</v>
      </c>
      <c r="U1092" s="25" t="str">
        <f t="shared" si="121"/>
        <v>0</v>
      </c>
      <c r="V1092" s="25" t="str">
        <f t="shared" si="122"/>
        <v>0</v>
      </c>
      <c r="W1092" s="25" t="str">
        <f t="shared" si="123"/>
        <v>0</v>
      </c>
    </row>
    <row r="1093" ht="15.75" customHeight="1">
      <c r="D1093" s="189"/>
      <c r="G1093" s="190"/>
      <c r="R1093" s="35" t="str">
        <f t="shared" si="118"/>
        <v>0</v>
      </c>
      <c r="S1093" s="25" t="str">
        <f t="shared" si="119"/>
        <v>0</v>
      </c>
      <c r="T1093" s="25" t="str">
        <f t="shared" si="120"/>
        <v>0</v>
      </c>
      <c r="U1093" s="25" t="str">
        <f t="shared" si="121"/>
        <v>0</v>
      </c>
      <c r="V1093" s="25" t="str">
        <f t="shared" si="122"/>
        <v>0</v>
      </c>
      <c r="W1093" s="25" t="str">
        <f t="shared" si="123"/>
        <v>0</v>
      </c>
    </row>
    <row r="1094" ht="15.75" customHeight="1">
      <c r="D1094" s="189"/>
      <c r="G1094" s="190"/>
      <c r="R1094" s="35" t="str">
        <f t="shared" si="118"/>
        <v>0</v>
      </c>
      <c r="S1094" s="25" t="str">
        <f t="shared" si="119"/>
        <v>0</v>
      </c>
      <c r="T1094" s="25" t="str">
        <f t="shared" si="120"/>
        <v>0</v>
      </c>
      <c r="U1094" s="25" t="str">
        <f t="shared" si="121"/>
        <v>0</v>
      </c>
      <c r="V1094" s="25" t="str">
        <f t="shared" si="122"/>
        <v>0</v>
      </c>
      <c r="W1094" s="25" t="str">
        <f t="shared" si="123"/>
        <v>0</v>
      </c>
    </row>
    <row r="1095" ht="15.75" customHeight="1">
      <c r="D1095" s="189"/>
      <c r="G1095" s="190"/>
      <c r="R1095" s="35" t="str">
        <f t="shared" si="118"/>
        <v>0</v>
      </c>
      <c r="S1095" s="25" t="str">
        <f t="shared" si="119"/>
        <v>0</v>
      </c>
      <c r="T1095" s="25" t="str">
        <f t="shared" si="120"/>
        <v>0</v>
      </c>
      <c r="U1095" s="25" t="str">
        <f t="shared" si="121"/>
        <v>0</v>
      </c>
      <c r="V1095" s="25" t="str">
        <f t="shared" si="122"/>
        <v>0</v>
      </c>
      <c r="W1095" s="25" t="str">
        <f t="shared" si="123"/>
        <v>0</v>
      </c>
    </row>
    <row r="1096" ht="15.75" customHeight="1">
      <c r="D1096" s="189"/>
      <c r="G1096" s="190"/>
      <c r="R1096" s="35" t="str">
        <f t="shared" si="118"/>
        <v>0</v>
      </c>
      <c r="S1096" s="25" t="str">
        <f t="shared" si="119"/>
        <v>0</v>
      </c>
      <c r="T1096" s="25" t="str">
        <f t="shared" si="120"/>
        <v>0</v>
      </c>
      <c r="U1096" s="25" t="str">
        <f t="shared" si="121"/>
        <v>0</v>
      </c>
      <c r="V1096" s="25" t="str">
        <f t="shared" si="122"/>
        <v>0</v>
      </c>
      <c r="W1096" s="25" t="str">
        <f t="shared" si="123"/>
        <v>0</v>
      </c>
    </row>
    <row r="1097" ht="15.75" customHeight="1">
      <c r="D1097" s="189"/>
      <c r="G1097" s="190"/>
      <c r="R1097" s="35" t="str">
        <f t="shared" si="118"/>
        <v>0</v>
      </c>
      <c r="S1097" s="25" t="str">
        <f t="shared" si="119"/>
        <v>0</v>
      </c>
      <c r="T1097" s="25" t="str">
        <f t="shared" si="120"/>
        <v>0</v>
      </c>
      <c r="U1097" s="25" t="str">
        <f t="shared" si="121"/>
        <v>0</v>
      </c>
      <c r="V1097" s="25" t="str">
        <f t="shared" si="122"/>
        <v>0</v>
      </c>
      <c r="W1097" s="25" t="str">
        <f t="shared" si="123"/>
        <v>0</v>
      </c>
    </row>
    <row r="1098" ht="15.75" customHeight="1">
      <c r="D1098" s="189"/>
      <c r="G1098" s="190"/>
      <c r="R1098" s="35" t="str">
        <f t="shared" si="118"/>
        <v>0</v>
      </c>
      <c r="S1098" s="25" t="str">
        <f t="shared" si="119"/>
        <v>0</v>
      </c>
      <c r="T1098" s="25" t="str">
        <f t="shared" si="120"/>
        <v>0</v>
      </c>
      <c r="U1098" s="25" t="str">
        <f t="shared" si="121"/>
        <v>0</v>
      </c>
      <c r="V1098" s="25" t="str">
        <f t="shared" si="122"/>
        <v>0</v>
      </c>
      <c r="W1098" s="25" t="str">
        <f t="shared" si="123"/>
        <v>0</v>
      </c>
    </row>
    <row r="1099" ht="15.75" customHeight="1">
      <c r="D1099" s="189"/>
      <c r="G1099" s="190"/>
      <c r="R1099" s="35" t="str">
        <f t="shared" si="118"/>
        <v>0</v>
      </c>
      <c r="S1099" s="25" t="str">
        <f t="shared" si="119"/>
        <v>0</v>
      </c>
      <c r="T1099" s="25" t="str">
        <f t="shared" si="120"/>
        <v>0</v>
      </c>
      <c r="U1099" s="25" t="str">
        <f t="shared" si="121"/>
        <v>0</v>
      </c>
      <c r="V1099" s="25" t="str">
        <f t="shared" si="122"/>
        <v>0</v>
      </c>
      <c r="W1099" s="25" t="str">
        <f t="shared" si="123"/>
        <v>0</v>
      </c>
    </row>
    <row r="1100" ht="15.75" customHeight="1">
      <c r="D1100" s="189"/>
      <c r="G1100" s="190"/>
      <c r="R1100" s="35" t="str">
        <f t="shared" si="118"/>
        <v>0</v>
      </c>
      <c r="S1100" s="25" t="str">
        <f t="shared" si="119"/>
        <v>0</v>
      </c>
      <c r="T1100" s="25" t="str">
        <f t="shared" si="120"/>
        <v>0</v>
      </c>
      <c r="U1100" s="25" t="str">
        <f t="shared" si="121"/>
        <v>0</v>
      </c>
      <c r="V1100" s="25" t="str">
        <f t="shared" si="122"/>
        <v>0</v>
      </c>
      <c r="W1100" s="25" t="str">
        <f t="shared" si="123"/>
        <v>0</v>
      </c>
    </row>
    <row r="1101" ht="15.75" customHeight="1">
      <c r="D1101" s="189"/>
      <c r="G1101" s="190"/>
      <c r="R1101" s="35" t="str">
        <f t="shared" si="118"/>
        <v>0</v>
      </c>
      <c r="S1101" s="25" t="str">
        <f t="shared" si="119"/>
        <v>0</v>
      </c>
      <c r="T1101" s="25" t="str">
        <f t="shared" si="120"/>
        <v>0</v>
      </c>
      <c r="U1101" s="25" t="str">
        <f t="shared" si="121"/>
        <v>0</v>
      </c>
      <c r="V1101" s="25" t="str">
        <f t="shared" si="122"/>
        <v>0</v>
      </c>
      <c r="W1101" s="25" t="str">
        <f t="shared" si="123"/>
        <v>0</v>
      </c>
    </row>
    <row r="1102" ht="15.75" customHeight="1">
      <c r="D1102" s="189"/>
      <c r="G1102" s="190"/>
      <c r="R1102" s="35" t="str">
        <f t="shared" si="118"/>
        <v>0</v>
      </c>
      <c r="S1102" s="25" t="str">
        <f t="shared" si="119"/>
        <v>0</v>
      </c>
      <c r="T1102" s="25" t="str">
        <f t="shared" si="120"/>
        <v>0</v>
      </c>
      <c r="U1102" s="25" t="str">
        <f t="shared" si="121"/>
        <v>0</v>
      </c>
      <c r="V1102" s="25" t="str">
        <f t="shared" si="122"/>
        <v>0</v>
      </c>
      <c r="W1102" s="25" t="str">
        <f t="shared" si="123"/>
        <v>0</v>
      </c>
    </row>
    <row r="1103" ht="15.75" customHeight="1">
      <c r="D1103" s="189"/>
      <c r="G1103" s="190"/>
      <c r="R1103" s="35" t="str">
        <f t="shared" si="118"/>
        <v>0</v>
      </c>
      <c r="S1103" s="25" t="str">
        <f t="shared" si="119"/>
        <v>0</v>
      </c>
      <c r="T1103" s="25" t="str">
        <f t="shared" si="120"/>
        <v>0</v>
      </c>
      <c r="U1103" s="25" t="str">
        <f t="shared" si="121"/>
        <v>0</v>
      </c>
      <c r="V1103" s="25" t="str">
        <f t="shared" si="122"/>
        <v>0</v>
      </c>
      <c r="W1103" s="25" t="str">
        <f t="shared" si="123"/>
        <v>0</v>
      </c>
    </row>
    <row r="1104" ht="15.75" customHeight="1">
      <c r="D1104" s="189"/>
      <c r="G1104" s="190"/>
      <c r="R1104" s="35" t="str">
        <f t="shared" si="118"/>
        <v>0</v>
      </c>
      <c r="S1104" s="25" t="str">
        <f t="shared" si="119"/>
        <v>0</v>
      </c>
      <c r="T1104" s="25" t="str">
        <f t="shared" si="120"/>
        <v>0</v>
      </c>
      <c r="U1104" s="25" t="str">
        <f t="shared" si="121"/>
        <v>0</v>
      </c>
      <c r="V1104" s="25" t="str">
        <f t="shared" si="122"/>
        <v>0</v>
      </c>
      <c r="W1104" s="25" t="str">
        <f t="shared" si="123"/>
        <v>0</v>
      </c>
    </row>
  </sheetData>
  <mergeCells count="36">
    <mergeCell ref="D2:D6"/>
    <mergeCell ref="E2:H6"/>
    <mergeCell ref="D8:H15"/>
    <mergeCell ref="D16:H16"/>
    <mergeCell ref="D17:H17"/>
    <mergeCell ref="D18:D19"/>
    <mergeCell ref="H18:H19"/>
    <mergeCell ref="D161:H161"/>
    <mergeCell ref="E162:G162"/>
    <mergeCell ref="E18:G18"/>
    <mergeCell ref="D20:H20"/>
    <mergeCell ref="D146:D150"/>
    <mergeCell ref="E146:H150"/>
    <mergeCell ref="D152:H159"/>
    <mergeCell ref="D160:H160"/>
    <mergeCell ref="D162:D163"/>
    <mergeCell ref="D378:H378"/>
    <mergeCell ref="E379:G379"/>
    <mergeCell ref="H162:H163"/>
    <mergeCell ref="D164:H164"/>
    <mergeCell ref="D363:D367"/>
    <mergeCell ref="E363:H367"/>
    <mergeCell ref="D369:H376"/>
    <mergeCell ref="D377:H377"/>
    <mergeCell ref="D379:D380"/>
    <mergeCell ref="D516:H516"/>
    <mergeCell ref="E517:G517"/>
    <mergeCell ref="H517:H518"/>
    <mergeCell ref="D519:H519"/>
    <mergeCell ref="H379:H380"/>
    <mergeCell ref="D381:H381"/>
    <mergeCell ref="D501:D505"/>
    <mergeCell ref="E501:H505"/>
    <mergeCell ref="D507:H514"/>
    <mergeCell ref="D515:H515"/>
    <mergeCell ref="D517:D518"/>
  </mergeCells>
  <printOptions/>
  <pageMargins bottom="0.75" footer="0.0" header="0.0" left="0.7" right="0.7" top="0.75"/>
  <pageSetup orientation="landscape"/>
  <drawing r:id="rId2"/>
  <legacyDrawing r:id="rId3"/>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8.0"/>
    <col customWidth="1" min="2" max="2" width="26.71"/>
    <col customWidth="1" min="3" max="3" width="31.57"/>
    <col customWidth="1" min="4" max="4" width="14.0"/>
    <col customWidth="1" min="5" max="5" width="10.57"/>
    <col customWidth="1" min="6" max="6" width="11.57"/>
    <col customWidth="1" min="7" max="8" width="20.71"/>
    <col customWidth="1" min="9" max="9" width="23.71"/>
    <col customWidth="1" min="10" max="10" width="8.0"/>
    <col customWidth="1" min="11" max="11" width="25.71"/>
    <col customWidth="1" min="12" max="12" width="23.71"/>
    <col customWidth="1" min="13" max="13" width="15.43"/>
    <col customWidth="1" min="14" max="26" width="8.0"/>
  </cols>
  <sheetData>
    <row r="1" ht="15.75" customHeight="1">
      <c r="A1" s="253" t="s">
        <v>443</v>
      </c>
    </row>
    <row r="3">
      <c r="A3" s="254"/>
      <c r="B3" s="255" t="s">
        <v>444</v>
      </c>
      <c r="C3" s="255"/>
      <c r="D3" s="255"/>
      <c r="E3" s="254"/>
      <c r="F3" s="254"/>
      <c r="G3" s="255" t="s">
        <v>445</v>
      </c>
      <c r="H3" s="255"/>
      <c r="I3" s="254"/>
      <c r="J3" s="254"/>
      <c r="K3" s="254"/>
    </row>
    <row r="4">
      <c r="A4" s="254"/>
      <c r="B4" s="255" t="s">
        <v>446</v>
      </c>
      <c r="C4" s="254"/>
      <c r="D4" s="254"/>
      <c r="E4" s="254"/>
      <c r="F4" s="254"/>
      <c r="G4" s="255" t="s">
        <v>447</v>
      </c>
      <c r="H4" s="255"/>
      <c r="I4" s="254"/>
      <c r="J4" s="254"/>
      <c r="K4" s="254"/>
    </row>
    <row r="5">
      <c r="A5" s="254"/>
      <c r="B5" s="254"/>
      <c r="C5" s="254"/>
      <c r="D5" s="254"/>
      <c r="E5" s="254"/>
      <c r="F5" s="254"/>
      <c r="G5" s="254"/>
      <c r="H5" s="254"/>
      <c r="I5" s="254"/>
      <c r="J5" s="254"/>
      <c r="K5" s="254"/>
    </row>
    <row r="6">
      <c r="A6" s="256" t="s">
        <v>448</v>
      </c>
      <c r="B6" s="256" t="s">
        <v>449</v>
      </c>
      <c r="C6" s="256" t="s">
        <v>450</v>
      </c>
      <c r="D6" s="256"/>
      <c r="E6" s="256" t="s">
        <v>451</v>
      </c>
      <c r="G6" s="256" t="s">
        <v>452</v>
      </c>
      <c r="H6" s="256" t="s">
        <v>453</v>
      </c>
      <c r="I6" s="256" t="s">
        <v>6</v>
      </c>
      <c r="K6" s="256"/>
    </row>
    <row r="7">
      <c r="D7" s="256"/>
      <c r="E7" s="256" t="s">
        <v>454</v>
      </c>
      <c r="F7" s="256" t="s">
        <v>455</v>
      </c>
      <c r="J7" s="257"/>
      <c r="K7" s="257" t="s">
        <v>456</v>
      </c>
      <c r="L7" s="258" t="s">
        <v>457</v>
      </c>
      <c r="M7" s="259" t="s">
        <v>458</v>
      </c>
    </row>
    <row r="8">
      <c r="A8" s="260" t="s">
        <v>459</v>
      </c>
      <c r="B8" s="259" t="s">
        <v>460</v>
      </c>
      <c r="C8" s="261" t="s">
        <v>461</v>
      </c>
      <c r="D8" s="189">
        <f>SUMIF(DAS!$E$21:$E$747,"*"&amp;C8&amp;"*",DAS!$G$21:$G$747)</f>
        <v>0.0625</v>
      </c>
      <c r="E8" s="25">
        <f t="shared" ref="E8:E22" si="1">HOUR(D8)</f>
        <v>1</v>
      </c>
      <c r="F8" s="25">
        <f t="shared" ref="F8:F22" si="2">MINUTE(D8)</f>
        <v>30</v>
      </c>
      <c r="G8" s="262">
        <f t="shared" ref="G8:G22" si="3">D8/$D$108</f>
        <v>0.1676445935</v>
      </c>
      <c r="H8" s="261">
        <f>COUNTIF(DAS!$E$21:$E$747,"*"&amp;C8&amp;"*")</f>
        <v>3</v>
      </c>
      <c r="K8" s="25" t="s">
        <v>460</v>
      </c>
      <c r="L8" s="263">
        <f>SUM(D8:D22)</f>
        <v>0.09421296296</v>
      </c>
      <c r="M8" s="264">
        <f>SUM(G8:G22)</f>
        <v>0.252708702</v>
      </c>
    </row>
    <row r="9">
      <c r="B9" s="259" t="s">
        <v>460</v>
      </c>
      <c r="C9" s="261" t="s">
        <v>462</v>
      </c>
      <c r="D9" s="189">
        <f>SUMIF(DAS!$E$21:$E$747,"*"&amp;C9&amp;"*",DAS!$G$21:$G$747)</f>
        <v>0</v>
      </c>
      <c r="E9" s="25">
        <f t="shared" si="1"/>
        <v>0</v>
      </c>
      <c r="F9" s="25">
        <f t="shared" si="2"/>
        <v>0</v>
      </c>
      <c r="G9" s="262">
        <f t="shared" si="3"/>
        <v>0</v>
      </c>
      <c r="H9" s="261">
        <f>COUNTIF(DAS!$E$21:$E$747,"*"&amp;C9&amp;"*")</f>
        <v>0</v>
      </c>
      <c r="K9" s="25" t="s">
        <v>463</v>
      </c>
      <c r="L9" s="263">
        <f>SUM(D26:D61)</f>
        <v>0.04996527778</v>
      </c>
      <c r="M9" s="264">
        <f>SUM(G26:G61)</f>
        <v>0.1340225389</v>
      </c>
    </row>
    <row r="10">
      <c r="B10" s="259" t="s">
        <v>460</v>
      </c>
      <c r="C10" s="261" t="s">
        <v>464</v>
      </c>
      <c r="D10" s="189">
        <f>SUMIF(DAS!$E$21:$E$747,"*"&amp;C10&amp;"*",DAS!$G$21:$G$747)</f>
        <v>0.02083333333</v>
      </c>
      <c r="E10" s="25">
        <f t="shared" si="1"/>
        <v>0</v>
      </c>
      <c r="F10" s="25">
        <f t="shared" si="2"/>
        <v>30</v>
      </c>
      <c r="G10" s="262">
        <f t="shared" si="3"/>
        <v>0.05588153115</v>
      </c>
      <c r="H10" s="261">
        <f>COUNTIF(DAS!$E$21:$E$747,"*"&amp;C10&amp;"*")</f>
        <v>1</v>
      </c>
      <c r="K10" s="25" t="s">
        <v>465</v>
      </c>
      <c r="L10" s="263">
        <f>SUM(D66:D75)</f>
        <v>0.162037037</v>
      </c>
      <c r="M10" s="264">
        <f>SUM(G66:G75)</f>
        <v>0.4346341312</v>
      </c>
    </row>
    <row r="11">
      <c r="B11" s="259" t="s">
        <v>460</v>
      </c>
      <c r="C11" s="261" t="s">
        <v>466</v>
      </c>
      <c r="D11" s="189">
        <f>SUMIF(DAS!$E$21:$E$747,"*"&amp;C11&amp;"*",DAS!$G$21:$G$747)</f>
        <v>0</v>
      </c>
      <c r="E11" s="25">
        <f t="shared" si="1"/>
        <v>0</v>
      </c>
      <c r="F11" s="25">
        <f t="shared" si="2"/>
        <v>0</v>
      </c>
      <c r="G11" s="262">
        <f t="shared" si="3"/>
        <v>0</v>
      </c>
      <c r="H11" s="261">
        <f>COUNTIF(DAS!$E$21:$E$747,"*"&amp;C11&amp;"*")</f>
        <v>0</v>
      </c>
      <c r="K11" s="25" t="s">
        <v>467</v>
      </c>
      <c r="L11" s="263">
        <f>SUM(D77:D104)</f>
        <v>0.06659722222</v>
      </c>
      <c r="M11" s="264">
        <f>SUM(G77:G104)</f>
        <v>0.1786346279</v>
      </c>
    </row>
    <row r="12">
      <c r="B12" s="259" t="s">
        <v>460</v>
      </c>
      <c r="C12" s="261" t="s">
        <v>468</v>
      </c>
      <c r="D12" s="189">
        <f>SUMIF(DAS!$E$21:$E$747,"*"&amp;C12&amp;"*",DAS!$G$21:$G$747)</f>
        <v>0.004398148148</v>
      </c>
      <c r="E12" s="25">
        <f t="shared" si="1"/>
        <v>0</v>
      </c>
      <c r="F12" s="25">
        <f t="shared" si="2"/>
        <v>6</v>
      </c>
      <c r="G12" s="262">
        <f t="shared" si="3"/>
        <v>0.01179721213</v>
      </c>
      <c r="H12" s="261">
        <f>COUNTIF(DAS!$E$21:$E$747,"*"&amp;C12&amp;"*")</f>
        <v>4</v>
      </c>
      <c r="L12" s="263">
        <f t="shared" ref="L12:M12" si="4">SUM(L8:L11)</f>
        <v>0.3728125</v>
      </c>
      <c r="M12" s="264">
        <f t="shared" si="4"/>
        <v>1</v>
      </c>
    </row>
    <row r="13">
      <c r="B13" s="259" t="s">
        <v>460</v>
      </c>
      <c r="C13" s="261" t="s">
        <v>469</v>
      </c>
      <c r="D13" s="189">
        <f>SUMIF(DAS!$E$21:$E$747,"*"&amp;C13&amp;"*",DAS!$G$21:$G$747)</f>
        <v>0.0006944444444</v>
      </c>
      <c r="E13" s="25">
        <f t="shared" si="1"/>
        <v>0</v>
      </c>
      <c r="F13" s="25">
        <f t="shared" si="2"/>
        <v>1</v>
      </c>
      <c r="G13" s="262">
        <f t="shared" si="3"/>
        <v>0.001862717705</v>
      </c>
      <c r="H13" s="261">
        <f>COUNTIF(DAS!$E$21:$E$747,"*"&amp;C13&amp;"*")</f>
        <v>1</v>
      </c>
    </row>
    <row r="14">
      <c r="B14" s="259" t="s">
        <v>460</v>
      </c>
      <c r="C14" s="261" t="s">
        <v>470</v>
      </c>
      <c r="D14" s="189">
        <f>SUMIF(DAS!$E$21:$E$747,"*"&amp;C14&amp;"*",DAS!$G$21:$G$747)</f>
        <v>0</v>
      </c>
      <c r="E14" s="25">
        <f t="shared" si="1"/>
        <v>0</v>
      </c>
      <c r="F14" s="25">
        <f t="shared" si="2"/>
        <v>0</v>
      </c>
      <c r="G14" s="262">
        <f t="shared" si="3"/>
        <v>0</v>
      </c>
      <c r="H14" s="261">
        <f>COUNTIF(DAS!$E$21:$E$747,"*"&amp;C14&amp;"*")</f>
        <v>0</v>
      </c>
    </row>
    <row r="15">
      <c r="B15" s="259" t="s">
        <v>460</v>
      </c>
      <c r="C15" s="261" t="s">
        <v>471</v>
      </c>
      <c r="D15" s="189">
        <f>SUMIF(DAS!$E$21:$E$747,"*"&amp;C15&amp;"*",DAS!$G$21:$G$747)</f>
        <v>0</v>
      </c>
      <c r="E15" s="25">
        <f t="shared" si="1"/>
        <v>0</v>
      </c>
      <c r="F15" s="25">
        <f t="shared" si="2"/>
        <v>0</v>
      </c>
      <c r="G15" s="262">
        <f t="shared" si="3"/>
        <v>0</v>
      </c>
      <c r="H15" s="261">
        <f>COUNTIF(DAS!$E$21:$E$747,"*"&amp;C15&amp;"*")</f>
        <v>0</v>
      </c>
    </row>
    <row r="16">
      <c r="B16" s="259" t="s">
        <v>460</v>
      </c>
      <c r="C16" s="261" t="s">
        <v>472</v>
      </c>
      <c r="D16" s="189">
        <f>SUMIF(DAS!$E$21:$E$747,"*"&amp;C16&amp;"*",DAS!$G$21:$G$747)</f>
        <v>0</v>
      </c>
      <c r="E16" s="25">
        <f t="shared" si="1"/>
        <v>0</v>
      </c>
      <c r="F16" s="25">
        <f t="shared" si="2"/>
        <v>0</v>
      </c>
      <c r="G16" s="262">
        <f t="shared" si="3"/>
        <v>0</v>
      </c>
      <c r="H16" s="261">
        <f>COUNTIF(DAS!$E$21:$E$747,"*"&amp;C16&amp;"*")</f>
        <v>0</v>
      </c>
    </row>
    <row r="17">
      <c r="B17" s="259" t="s">
        <v>460</v>
      </c>
      <c r="C17" s="261" t="s">
        <v>473</v>
      </c>
      <c r="D17" s="189">
        <f>SUMIF(DAS!$E$21:$E$747,"*"&amp;C17&amp;"*",DAS!$G$21:$G$747)</f>
        <v>0</v>
      </c>
      <c r="E17" s="25">
        <f t="shared" si="1"/>
        <v>0</v>
      </c>
      <c r="F17" s="25">
        <f t="shared" si="2"/>
        <v>0</v>
      </c>
      <c r="G17" s="262">
        <f t="shared" si="3"/>
        <v>0</v>
      </c>
      <c r="H17" s="261">
        <f>COUNTIF(DAS!$E$21:$E$747,"*"&amp;C17&amp;"*")</f>
        <v>0</v>
      </c>
    </row>
    <row r="18">
      <c r="B18" s="259" t="s">
        <v>460</v>
      </c>
      <c r="C18" s="261" t="s">
        <v>474</v>
      </c>
      <c r="D18" s="189">
        <f>SUMIF(DAS!$E$21:$E$747,"*"&amp;C18&amp;"*",DAS!$G$21:$G$747)</f>
        <v>0</v>
      </c>
      <c r="E18" s="25">
        <f t="shared" si="1"/>
        <v>0</v>
      </c>
      <c r="F18" s="25">
        <f t="shared" si="2"/>
        <v>0</v>
      </c>
      <c r="G18" s="262">
        <f t="shared" si="3"/>
        <v>0</v>
      </c>
      <c r="H18" s="261">
        <f>COUNTIF(DAS!$E$21:$E$747,"*"&amp;C18&amp;"*")</f>
        <v>0</v>
      </c>
    </row>
    <row r="19">
      <c r="B19" s="259" t="s">
        <v>460</v>
      </c>
      <c r="C19" s="261" t="s">
        <v>475</v>
      </c>
      <c r="D19" s="189">
        <f>SUMIF(DAS!$E$21:$E$747,"*"&amp;C19&amp;"*",DAS!$G$21:$G$747)</f>
        <v>0.005787037037</v>
      </c>
      <c r="E19" s="25">
        <f t="shared" si="1"/>
        <v>0</v>
      </c>
      <c r="F19" s="25">
        <f t="shared" si="2"/>
        <v>8</v>
      </c>
      <c r="G19" s="262">
        <f t="shared" si="3"/>
        <v>0.01552264754</v>
      </c>
      <c r="H19" s="261">
        <f>COUNTIF(DAS!$E$21:$E$747,"*"&amp;C19&amp;"*")</f>
        <v>3</v>
      </c>
    </row>
    <row r="20">
      <c r="B20" s="259" t="s">
        <v>460</v>
      </c>
      <c r="C20" s="261" t="s">
        <v>476</v>
      </c>
      <c r="D20" s="189">
        <f>SUMIF(DAS!$E$21:$E$747,"*"&amp;C20&amp;"*",DAS!$G$21:$G$747)</f>
        <v>0</v>
      </c>
      <c r="E20" s="25">
        <f t="shared" si="1"/>
        <v>0</v>
      </c>
      <c r="F20" s="25">
        <f t="shared" si="2"/>
        <v>0</v>
      </c>
      <c r="G20" s="262">
        <f t="shared" si="3"/>
        <v>0</v>
      </c>
      <c r="H20" s="261">
        <f>COUNTIF(DAS!$E$21:$E$747,"*"&amp;C20&amp;"*")</f>
        <v>0</v>
      </c>
    </row>
    <row r="21" ht="15.75" customHeight="1">
      <c r="B21" s="259" t="s">
        <v>460</v>
      </c>
      <c r="C21" s="261" t="s">
        <v>477</v>
      </c>
      <c r="D21" s="189">
        <f>SUMIF(DAS!$E$21:$E$747,"*"&amp;C21&amp;"*",DAS!$G$21:$G$747)</f>
        <v>0</v>
      </c>
      <c r="E21" s="25">
        <f t="shared" si="1"/>
        <v>0</v>
      </c>
      <c r="F21" s="25">
        <f t="shared" si="2"/>
        <v>0</v>
      </c>
      <c r="G21" s="262">
        <f t="shared" si="3"/>
        <v>0</v>
      </c>
      <c r="H21" s="261">
        <f>COUNTIF(DAS!$E$21:$E$747,"*"&amp;C21&amp;"*")</f>
        <v>0</v>
      </c>
    </row>
    <row r="22" ht="15.75" customHeight="1">
      <c r="B22" s="259" t="s">
        <v>460</v>
      </c>
      <c r="C22" s="261" t="s">
        <v>478</v>
      </c>
      <c r="D22" s="189">
        <f>SUMIF(DAS!$E$21:$E$747,"*"&amp;C22&amp;"*",DAS!$G$21:$G$747)</f>
        <v>0</v>
      </c>
      <c r="E22" s="25">
        <f t="shared" si="1"/>
        <v>0</v>
      </c>
      <c r="F22" s="25">
        <f t="shared" si="2"/>
        <v>0</v>
      </c>
      <c r="G22" s="262">
        <f t="shared" si="3"/>
        <v>0</v>
      </c>
      <c r="H22" s="261">
        <f>COUNTIF(DAS!$E$21:$E$747,"*"&amp;C22&amp;"*")</f>
        <v>0</v>
      </c>
    </row>
    <row r="23" ht="15.75" customHeight="1">
      <c r="B23" s="259"/>
      <c r="D23" s="189"/>
      <c r="G23" s="262"/>
      <c r="H23" s="261"/>
    </row>
    <row r="24" ht="15.75" customHeight="1">
      <c r="B24" s="259"/>
      <c r="C24" s="261"/>
      <c r="D24" s="189"/>
      <c r="G24" s="262"/>
      <c r="H24" s="261"/>
    </row>
    <row r="25" ht="15.75" customHeight="1">
      <c r="C25" s="261"/>
      <c r="D25" s="189"/>
      <c r="G25" s="262"/>
      <c r="H25" s="261"/>
    </row>
    <row r="26" ht="15.75" customHeight="1">
      <c r="A26" s="260" t="s">
        <v>479</v>
      </c>
      <c r="B26" s="259" t="s">
        <v>463</v>
      </c>
      <c r="C26" s="261" t="s">
        <v>480</v>
      </c>
      <c r="D26" s="189">
        <f>SUMIF(DAS!$E$21:$E$747,"*"&amp;C26&amp;"*",DAS!$G$21:$G$747)</f>
        <v>0</v>
      </c>
      <c r="E26" s="25">
        <f t="shared" ref="E26:E61" si="5">HOUR(D26)</f>
        <v>0</v>
      </c>
      <c r="F26" s="25">
        <f t="shared" ref="F26:F61" si="6">MINUTE(D26)</f>
        <v>0</v>
      </c>
      <c r="G26" s="262">
        <f t="shared" ref="G26:G61" si="7">D26/$D$108</f>
        <v>0</v>
      </c>
      <c r="H26" s="261">
        <f>COUNTIF(DAS!$E$21:$E$747,"*"&amp;C26&amp;"*")</f>
        <v>0</v>
      </c>
    </row>
    <row r="27" ht="15.75" customHeight="1">
      <c r="B27" s="259" t="s">
        <v>463</v>
      </c>
      <c r="C27" s="261" t="s">
        <v>481</v>
      </c>
      <c r="D27" s="189">
        <f>SUMIF(DAS!$E$21:$E$747,"*"&amp;C27&amp;"*",DAS!$G$21:$G$747)</f>
        <v>0</v>
      </c>
      <c r="E27" s="25">
        <f t="shared" si="5"/>
        <v>0</v>
      </c>
      <c r="F27" s="25">
        <f t="shared" si="6"/>
        <v>0</v>
      </c>
      <c r="G27" s="262">
        <f t="shared" si="7"/>
        <v>0</v>
      </c>
      <c r="H27" s="261">
        <f>COUNTIF(DAS!$E$21:$E$747,"*"&amp;C27&amp;"*")</f>
        <v>0</v>
      </c>
    </row>
    <row r="28" ht="15.75" customHeight="1">
      <c r="B28" s="259" t="s">
        <v>463</v>
      </c>
      <c r="C28" s="261" t="s">
        <v>482</v>
      </c>
      <c r="D28" s="189">
        <f>SUMIF(DAS!$E$21:$E$747,"*"&amp;C28&amp;"*",DAS!$G$21:$G$747)</f>
        <v>0</v>
      </c>
      <c r="E28" s="25">
        <f t="shared" si="5"/>
        <v>0</v>
      </c>
      <c r="F28" s="25">
        <f t="shared" si="6"/>
        <v>0</v>
      </c>
      <c r="G28" s="262">
        <f t="shared" si="7"/>
        <v>0</v>
      </c>
      <c r="H28" s="261">
        <f>COUNTIF(DAS!$E$21:$E$747,"*"&amp;C28&amp;"*")</f>
        <v>0</v>
      </c>
    </row>
    <row r="29" ht="15.75" customHeight="1">
      <c r="B29" s="259" t="s">
        <v>463</v>
      </c>
      <c r="C29" s="261" t="s">
        <v>483</v>
      </c>
      <c r="D29" s="189">
        <f>SUMIF(DAS!$E$21:$E$747,"*"&amp;C29&amp;"*",DAS!$G$21:$G$747)</f>
        <v>0.00380787037</v>
      </c>
      <c r="E29" s="25">
        <f t="shared" si="5"/>
        <v>0</v>
      </c>
      <c r="F29" s="25">
        <f t="shared" si="6"/>
        <v>5</v>
      </c>
      <c r="G29" s="262">
        <f t="shared" si="7"/>
        <v>0.01021390208</v>
      </c>
      <c r="H29" s="261">
        <f>COUNTIF(DAS!$E$21:$E$747,"*"&amp;C29&amp;"*")</f>
        <v>1</v>
      </c>
    </row>
    <row r="30" ht="15.75" customHeight="1">
      <c r="B30" s="259" t="s">
        <v>463</v>
      </c>
      <c r="C30" s="261" t="s">
        <v>484</v>
      </c>
      <c r="D30" s="189">
        <f>SUMIF(DAS!$E$21:$E$747,"*"&amp;C30&amp;"*",DAS!$G$21:$G$747)</f>
        <v>0.00380787037</v>
      </c>
      <c r="E30" s="25">
        <f t="shared" si="5"/>
        <v>0</v>
      </c>
      <c r="F30" s="25">
        <f t="shared" si="6"/>
        <v>5</v>
      </c>
      <c r="G30" s="262">
        <f t="shared" si="7"/>
        <v>0.01021390208</v>
      </c>
      <c r="H30" s="261">
        <f>COUNTIF(DAS!$E$21:$E$747,"*"&amp;C30&amp;"*")</f>
        <v>1</v>
      </c>
    </row>
    <row r="31" ht="15.75" customHeight="1">
      <c r="B31" s="259" t="s">
        <v>463</v>
      </c>
      <c r="C31" s="261" t="s">
        <v>485</v>
      </c>
      <c r="D31" s="189">
        <f>SUMIF(DAS!$E$21:$E$747,"*"&amp;C31&amp;"*",DAS!$G$21:$G$747)</f>
        <v>0</v>
      </c>
      <c r="E31" s="25">
        <f t="shared" si="5"/>
        <v>0</v>
      </c>
      <c r="F31" s="25">
        <f t="shared" si="6"/>
        <v>0</v>
      </c>
      <c r="G31" s="262">
        <f t="shared" si="7"/>
        <v>0</v>
      </c>
      <c r="H31" s="261">
        <f>COUNTIF(DAS!$E$21:$E$747,"*"&amp;C31&amp;"*")</f>
        <v>0</v>
      </c>
    </row>
    <row r="32" ht="15.75" customHeight="1">
      <c r="B32" s="259" t="s">
        <v>463</v>
      </c>
      <c r="C32" s="261" t="s">
        <v>486</v>
      </c>
      <c r="D32" s="189">
        <f>SUMIF(DAS!$E$21:$E$747,"*"&amp;C32&amp;"*",DAS!$G$21:$G$747)</f>
        <v>0</v>
      </c>
      <c r="E32" s="25">
        <f t="shared" si="5"/>
        <v>0</v>
      </c>
      <c r="F32" s="25">
        <f t="shared" si="6"/>
        <v>0</v>
      </c>
      <c r="G32" s="262">
        <f t="shared" si="7"/>
        <v>0</v>
      </c>
      <c r="H32" s="261">
        <f>COUNTIF(DAS!$E$21:$E$747,"*"&amp;C32&amp;"*")</f>
        <v>0</v>
      </c>
    </row>
    <row r="33" ht="15.75" customHeight="1">
      <c r="B33" s="259" t="s">
        <v>463</v>
      </c>
      <c r="C33" s="261" t="s">
        <v>313</v>
      </c>
      <c r="D33" s="189">
        <f>SUMIF(DAS!$E$21:$E$747,"*"&amp;C33&amp;"*",DAS!$G$21:$G$747)</f>
        <v>0.003472222222</v>
      </c>
      <c r="E33" s="25">
        <f t="shared" si="5"/>
        <v>0</v>
      </c>
      <c r="F33" s="25">
        <f t="shared" si="6"/>
        <v>5</v>
      </c>
      <c r="G33" s="262">
        <f t="shared" si="7"/>
        <v>0.009313588526</v>
      </c>
      <c r="H33" s="261">
        <f>COUNTIF(DAS!$E$21:$E$747,"*"&amp;C33&amp;"*")</f>
        <v>1</v>
      </c>
    </row>
    <row r="34" ht="15.75" customHeight="1">
      <c r="B34" s="259" t="s">
        <v>463</v>
      </c>
      <c r="C34" s="261" t="s">
        <v>487</v>
      </c>
      <c r="D34" s="189">
        <f>SUMIF(DAS!$E$21:$E$747,"*"&amp;C34&amp;"*",DAS!$G$21:$G$747)</f>
        <v>0</v>
      </c>
      <c r="E34" s="25">
        <f t="shared" si="5"/>
        <v>0</v>
      </c>
      <c r="F34" s="25">
        <f t="shared" si="6"/>
        <v>0</v>
      </c>
      <c r="G34" s="262">
        <f t="shared" si="7"/>
        <v>0</v>
      </c>
      <c r="H34" s="261">
        <f>COUNTIF(DAS!$E$21:$E$747,"*"&amp;C34&amp;"*")</f>
        <v>0</v>
      </c>
    </row>
    <row r="35" ht="15.75" customHeight="1">
      <c r="B35" s="259" t="s">
        <v>463</v>
      </c>
      <c r="C35" s="261" t="s">
        <v>488</v>
      </c>
      <c r="D35" s="189">
        <f>SUMIF(DAS!$E$21:$E$747,"*"&amp;C35&amp;"*",DAS!$G$21:$G$747)</f>
        <v>0</v>
      </c>
      <c r="E35" s="25">
        <f t="shared" si="5"/>
        <v>0</v>
      </c>
      <c r="F35" s="25">
        <f t="shared" si="6"/>
        <v>0</v>
      </c>
      <c r="G35" s="262">
        <f t="shared" si="7"/>
        <v>0</v>
      </c>
      <c r="H35" s="261">
        <f>COUNTIF(DAS!$E$21:$E$747,"*"&amp;C35&amp;"*")</f>
        <v>0</v>
      </c>
    </row>
    <row r="36" ht="15.75" customHeight="1">
      <c r="B36" s="259" t="s">
        <v>463</v>
      </c>
      <c r="C36" s="261" t="s">
        <v>489</v>
      </c>
      <c r="D36" s="189">
        <f>SUMIF(DAS!$E$21:$E$747,"*"&amp;C36&amp;"*",DAS!$G$21:$G$747)</f>
        <v>0</v>
      </c>
      <c r="E36" s="25">
        <f t="shared" si="5"/>
        <v>0</v>
      </c>
      <c r="F36" s="25">
        <f t="shared" si="6"/>
        <v>0</v>
      </c>
      <c r="G36" s="262">
        <f t="shared" si="7"/>
        <v>0</v>
      </c>
      <c r="H36" s="261">
        <f>COUNTIF(DAS!$E$21:$E$747,"*"&amp;C36&amp;"*")</f>
        <v>0</v>
      </c>
    </row>
    <row r="37" ht="15.75" customHeight="1">
      <c r="B37" s="259" t="s">
        <v>463</v>
      </c>
      <c r="C37" s="261" t="s">
        <v>490</v>
      </c>
      <c r="D37" s="189">
        <f>SUMIF(DAS!$E$21:$E$747,"*"&amp;C37&amp;"*",DAS!$G$21:$G$747)</f>
        <v>0</v>
      </c>
      <c r="E37" s="25">
        <f t="shared" si="5"/>
        <v>0</v>
      </c>
      <c r="F37" s="25">
        <f t="shared" si="6"/>
        <v>0</v>
      </c>
      <c r="G37" s="262">
        <f t="shared" si="7"/>
        <v>0</v>
      </c>
      <c r="H37" s="261">
        <f>COUNTIF(DAS!$E$21:$E$747,"*"&amp;C37&amp;"*")</f>
        <v>0</v>
      </c>
    </row>
    <row r="38" ht="15.75" customHeight="1">
      <c r="B38" s="259" t="s">
        <v>463</v>
      </c>
      <c r="C38" s="261" t="s">
        <v>491</v>
      </c>
      <c r="D38" s="189">
        <f>SUMIF(DAS!$E$21:$E$747,"*"&amp;C38&amp;"*",DAS!$G$21:$G$747)</f>
        <v>0</v>
      </c>
      <c r="E38" s="25">
        <f t="shared" si="5"/>
        <v>0</v>
      </c>
      <c r="F38" s="25">
        <f t="shared" si="6"/>
        <v>0</v>
      </c>
      <c r="G38" s="262">
        <f t="shared" si="7"/>
        <v>0</v>
      </c>
      <c r="H38" s="261">
        <f>COUNTIF(DAS!$E$21:$E$747,"*"&amp;C38&amp;"*")</f>
        <v>0</v>
      </c>
    </row>
    <row r="39" ht="15.75" customHeight="1">
      <c r="B39" s="259" t="s">
        <v>463</v>
      </c>
      <c r="C39" s="261" t="s">
        <v>492</v>
      </c>
      <c r="D39" s="189">
        <f>SUMIF(DAS!$E$21:$E$747,"*"&amp;C39&amp;"*",DAS!$G$21:$G$747)</f>
        <v>0.005543981481</v>
      </c>
      <c r="E39" s="25">
        <f t="shared" si="5"/>
        <v>0</v>
      </c>
      <c r="F39" s="25">
        <f t="shared" si="6"/>
        <v>7</v>
      </c>
      <c r="G39" s="262">
        <f t="shared" si="7"/>
        <v>0.01487069635</v>
      </c>
      <c r="H39" s="261">
        <f>COUNTIF(DAS!$E$21:$E$747,"*"&amp;C39&amp;"*")</f>
        <v>1</v>
      </c>
    </row>
    <row r="40" ht="15.75" customHeight="1">
      <c r="B40" s="259" t="s">
        <v>463</v>
      </c>
      <c r="C40" s="261" t="s">
        <v>493</v>
      </c>
      <c r="D40" s="189">
        <f>SUMIF(DAS!$E$21:$E$747,"*"&amp;C40&amp;"*",DAS!$G$21:$G$747)</f>
        <v>0</v>
      </c>
      <c r="E40" s="25">
        <f t="shared" si="5"/>
        <v>0</v>
      </c>
      <c r="F40" s="25">
        <f t="shared" si="6"/>
        <v>0</v>
      </c>
      <c r="G40" s="262">
        <f t="shared" si="7"/>
        <v>0</v>
      </c>
      <c r="H40" s="261">
        <f>COUNTIF(DAS!$E$21:$E$747,"*"&amp;C40&amp;"*")</f>
        <v>0</v>
      </c>
    </row>
    <row r="41" ht="15.75" customHeight="1">
      <c r="B41" s="259" t="s">
        <v>463</v>
      </c>
      <c r="C41" s="261" t="s">
        <v>494</v>
      </c>
      <c r="D41" s="189">
        <f>SUMIF(DAS!$E$21:$E$747,"*"&amp;C41&amp;"*",DAS!$G$21:$G$747)</f>
        <v>0</v>
      </c>
      <c r="E41" s="25">
        <f t="shared" si="5"/>
        <v>0</v>
      </c>
      <c r="F41" s="25">
        <f t="shared" si="6"/>
        <v>0</v>
      </c>
      <c r="G41" s="262">
        <f t="shared" si="7"/>
        <v>0</v>
      </c>
      <c r="H41" s="261">
        <f>COUNTIF(DAS!$E$21:$E$747,"*"&amp;C41&amp;"*")</f>
        <v>0</v>
      </c>
    </row>
    <row r="42" ht="15.75" customHeight="1">
      <c r="B42" s="259" t="s">
        <v>463</v>
      </c>
      <c r="C42" s="261" t="s">
        <v>495</v>
      </c>
      <c r="D42" s="189">
        <f>SUMIF(DAS!$E$21:$E$747,"*"&amp;C42&amp;"*",DAS!$G$21:$G$747)</f>
        <v>0.02083333333</v>
      </c>
      <c r="E42" s="25">
        <f t="shared" si="5"/>
        <v>0</v>
      </c>
      <c r="F42" s="25">
        <f t="shared" si="6"/>
        <v>30</v>
      </c>
      <c r="G42" s="262">
        <f t="shared" si="7"/>
        <v>0.05588153115</v>
      </c>
      <c r="H42" s="261">
        <f>COUNTIF(DAS!$E$21:$E$747,"*"&amp;C42&amp;"*")</f>
        <v>1</v>
      </c>
    </row>
    <row r="43" ht="15.75" customHeight="1">
      <c r="B43" s="259" t="s">
        <v>463</v>
      </c>
      <c r="C43" s="261" t="s">
        <v>496</v>
      </c>
      <c r="D43" s="189">
        <f>SUMIF(DAS!$E$21:$E$747,"*"&amp;C43&amp;"*",DAS!$G$21:$G$747)</f>
        <v>0</v>
      </c>
      <c r="E43" s="25">
        <f t="shared" si="5"/>
        <v>0</v>
      </c>
      <c r="F43" s="25">
        <f t="shared" si="6"/>
        <v>0</v>
      </c>
      <c r="G43" s="262">
        <f t="shared" si="7"/>
        <v>0</v>
      </c>
      <c r="H43" s="261">
        <f>COUNTIF(DAS!$E$21:$E$747,"*"&amp;C43&amp;"*")</f>
        <v>0</v>
      </c>
    </row>
    <row r="44" ht="15.75" customHeight="1">
      <c r="B44" s="259" t="s">
        <v>463</v>
      </c>
      <c r="C44" s="261" t="s">
        <v>497</v>
      </c>
      <c r="D44" s="189">
        <f>SUMIF(DAS!$E$21:$E$747,"*"&amp;C44&amp;"*",DAS!$G$21:$G$747)</f>
        <v>0</v>
      </c>
      <c r="E44" s="25">
        <f t="shared" si="5"/>
        <v>0</v>
      </c>
      <c r="F44" s="25">
        <f t="shared" si="6"/>
        <v>0</v>
      </c>
      <c r="G44" s="262">
        <f t="shared" si="7"/>
        <v>0</v>
      </c>
      <c r="H44" s="261">
        <f>COUNTIF(DAS!$E$21:$E$747,"*"&amp;C44&amp;"*")</f>
        <v>0</v>
      </c>
    </row>
    <row r="45" ht="15.75" customHeight="1">
      <c r="B45" s="259" t="s">
        <v>463</v>
      </c>
      <c r="C45" s="261" t="s">
        <v>498</v>
      </c>
      <c r="D45" s="189">
        <f>SUMIF(DAS!$E$21:$E$747,"*"&amp;C45&amp;"*",DAS!$G$21:$G$747)</f>
        <v>0</v>
      </c>
      <c r="E45" s="25">
        <f t="shared" si="5"/>
        <v>0</v>
      </c>
      <c r="F45" s="25">
        <f t="shared" si="6"/>
        <v>0</v>
      </c>
      <c r="G45" s="262">
        <f t="shared" si="7"/>
        <v>0</v>
      </c>
      <c r="H45" s="261">
        <f>COUNTIF(DAS!$E$21:$E$747,"*"&amp;C45&amp;"*")</f>
        <v>0</v>
      </c>
    </row>
    <row r="46" ht="15.75" customHeight="1">
      <c r="B46" s="259" t="s">
        <v>463</v>
      </c>
      <c r="C46" s="261" t="s">
        <v>499</v>
      </c>
      <c r="D46" s="189">
        <f>SUMIF(DAS!$E$21:$E$747,"*"&amp;C46&amp;"*",DAS!$G$21:$G$747)</f>
        <v>0</v>
      </c>
      <c r="E46" s="25">
        <f t="shared" si="5"/>
        <v>0</v>
      </c>
      <c r="F46" s="25">
        <f t="shared" si="6"/>
        <v>0</v>
      </c>
      <c r="G46" s="262">
        <f t="shared" si="7"/>
        <v>0</v>
      </c>
      <c r="H46" s="261">
        <f>COUNTIF(DAS!$E$21:$E$747,"*"&amp;C46&amp;"*")</f>
        <v>0</v>
      </c>
    </row>
    <row r="47" ht="15.75" customHeight="1">
      <c r="B47" s="259" t="s">
        <v>463</v>
      </c>
      <c r="C47" s="261" t="s">
        <v>500</v>
      </c>
      <c r="D47" s="189">
        <f>SUMIF(DAS!$E$21:$E$747,"*"&amp;C47&amp;"*",DAS!$G$21:$G$747)</f>
        <v>0</v>
      </c>
      <c r="E47" s="25">
        <f t="shared" si="5"/>
        <v>0</v>
      </c>
      <c r="F47" s="25">
        <f t="shared" si="6"/>
        <v>0</v>
      </c>
      <c r="G47" s="262">
        <f t="shared" si="7"/>
        <v>0</v>
      </c>
      <c r="H47" s="261">
        <f>COUNTIF(DAS!$E$21:$E$747,"*"&amp;C47&amp;"*")</f>
        <v>0</v>
      </c>
    </row>
    <row r="48" ht="15.75" customHeight="1">
      <c r="B48" s="259" t="s">
        <v>463</v>
      </c>
      <c r="C48" s="261" t="s">
        <v>501</v>
      </c>
      <c r="D48" s="189">
        <f>SUMIF(DAS!$E$21:$E$747,"*"&amp;C48&amp;"*",DAS!$G$21:$G$747)</f>
        <v>0</v>
      </c>
      <c r="E48" s="25">
        <f t="shared" si="5"/>
        <v>0</v>
      </c>
      <c r="F48" s="25">
        <f t="shared" si="6"/>
        <v>0</v>
      </c>
      <c r="G48" s="262">
        <f t="shared" si="7"/>
        <v>0</v>
      </c>
      <c r="H48" s="261">
        <f>COUNTIF(DAS!$E$21:$E$747,"*"&amp;C48&amp;"*")</f>
        <v>0</v>
      </c>
    </row>
    <row r="49" ht="15.75" customHeight="1">
      <c r="B49" s="259" t="s">
        <v>463</v>
      </c>
      <c r="C49" s="261" t="s">
        <v>502</v>
      </c>
      <c r="D49" s="189">
        <f>SUMIF(DAS!$E$21:$E$747,"*"&amp;C49&amp;"*",DAS!$G$21:$G$747)</f>
        <v>0</v>
      </c>
      <c r="E49" s="25">
        <f t="shared" si="5"/>
        <v>0</v>
      </c>
      <c r="F49" s="25">
        <f t="shared" si="6"/>
        <v>0</v>
      </c>
      <c r="G49" s="262">
        <f t="shared" si="7"/>
        <v>0</v>
      </c>
      <c r="H49" s="261">
        <f>COUNTIF(DAS!$E$21:$E$747,"*"&amp;C49&amp;"*")</f>
        <v>0</v>
      </c>
    </row>
    <row r="50" ht="15.75" customHeight="1">
      <c r="B50" s="259" t="s">
        <v>463</v>
      </c>
      <c r="C50" s="261" t="s">
        <v>503</v>
      </c>
      <c r="D50" s="189">
        <f>SUMIF(DAS!$E$21:$E$747,"*"&amp;C50&amp;"*",DAS!$G$21:$G$747)</f>
        <v>0</v>
      </c>
      <c r="E50" s="25">
        <f t="shared" si="5"/>
        <v>0</v>
      </c>
      <c r="F50" s="25">
        <f t="shared" si="6"/>
        <v>0</v>
      </c>
      <c r="G50" s="262">
        <f t="shared" si="7"/>
        <v>0</v>
      </c>
      <c r="H50" s="261">
        <f>COUNTIF(DAS!$E$21:$E$747,"*"&amp;C50&amp;"*")</f>
        <v>0</v>
      </c>
    </row>
    <row r="51" ht="15.75" customHeight="1">
      <c r="B51" s="259" t="s">
        <v>463</v>
      </c>
      <c r="C51" s="261" t="s">
        <v>504</v>
      </c>
      <c r="D51" s="189">
        <f>SUMIF(DAS!$E$21:$E$747,"*"&amp;C51&amp;"*",DAS!$G$21:$G$747)</f>
        <v>0</v>
      </c>
      <c r="E51" s="25">
        <f t="shared" si="5"/>
        <v>0</v>
      </c>
      <c r="F51" s="25">
        <f t="shared" si="6"/>
        <v>0</v>
      </c>
      <c r="G51" s="262">
        <f t="shared" si="7"/>
        <v>0</v>
      </c>
      <c r="H51" s="261">
        <f>COUNTIF(DAS!$E$21:$E$747,"*"&amp;C51&amp;"*")</f>
        <v>0</v>
      </c>
    </row>
    <row r="52" ht="15.75" customHeight="1">
      <c r="B52" s="259" t="s">
        <v>463</v>
      </c>
      <c r="C52" s="261" t="s">
        <v>505</v>
      </c>
      <c r="D52" s="189">
        <f>SUMIF(DAS!$E$21:$E$747,"*"&amp;C52&amp;"*",DAS!$G$21:$G$747)</f>
        <v>0</v>
      </c>
      <c r="E52" s="25">
        <f t="shared" si="5"/>
        <v>0</v>
      </c>
      <c r="F52" s="25">
        <f t="shared" si="6"/>
        <v>0</v>
      </c>
      <c r="G52" s="262">
        <f t="shared" si="7"/>
        <v>0</v>
      </c>
      <c r="H52" s="261">
        <f>COUNTIF(DAS!$E$21:$E$747,"*"&amp;C52&amp;"*")</f>
        <v>0</v>
      </c>
    </row>
    <row r="53" ht="15.75" customHeight="1">
      <c r="B53" s="259" t="s">
        <v>463</v>
      </c>
      <c r="C53" s="261" t="s">
        <v>506</v>
      </c>
      <c r="D53" s="189">
        <f>SUMIF(DAS!$E$21:$E$747,"*"&amp;C53&amp;"*",DAS!$G$21:$G$747)</f>
        <v>0.007638888889</v>
      </c>
      <c r="E53" s="25">
        <f t="shared" si="5"/>
        <v>0</v>
      </c>
      <c r="F53" s="25">
        <f t="shared" si="6"/>
        <v>11</v>
      </c>
      <c r="G53" s="262">
        <f t="shared" si="7"/>
        <v>0.02048989476</v>
      </c>
      <c r="H53" s="261">
        <f>COUNTIF(DAS!$E$21:$E$747,"*"&amp;C53&amp;"*")*0.4</f>
        <v>4.8</v>
      </c>
    </row>
    <row r="54" ht="15.75" customHeight="1">
      <c r="B54" s="259" t="s">
        <v>463</v>
      </c>
      <c r="C54" s="261" t="s">
        <v>507</v>
      </c>
      <c r="D54" s="189">
        <f>SUMIF(DAS!$E$21:$E$747,"*"&amp;C54&amp;"*",DAS!$G$21:$G$747)</f>
        <v>0</v>
      </c>
      <c r="E54" s="25">
        <f t="shared" si="5"/>
        <v>0</v>
      </c>
      <c r="F54" s="25">
        <f t="shared" si="6"/>
        <v>0</v>
      </c>
      <c r="G54" s="262">
        <f t="shared" si="7"/>
        <v>0</v>
      </c>
      <c r="H54" s="261">
        <f>COUNTIF(DAS!$E$21:$E$747,"*"&amp;C54&amp;"*")</f>
        <v>0</v>
      </c>
    </row>
    <row r="55" ht="15.75" customHeight="1">
      <c r="B55" s="259" t="s">
        <v>463</v>
      </c>
      <c r="C55" s="261" t="s">
        <v>508</v>
      </c>
      <c r="D55" s="189">
        <f>SUMIF(DAS!$E$21:$E$747,"*"&amp;C55&amp;"*",DAS!$G$21:$G$747)</f>
        <v>0.004861111111</v>
      </c>
      <c r="E55" s="25">
        <f t="shared" si="5"/>
        <v>0</v>
      </c>
      <c r="F55" s="25">
        <f t="shared" si="6"/>
        <v>7</v>
      </c>
      <c r="G55" s="262">
        <f t="shared" si="7"/>
        <v>0.01303902394</v>
      </c>
      <c r="H55" s="261">
        <f>COUNTIF(DAS!$E$21:$E$747,"*"&amp;C55&amp;"*")</f>
        <v>1</v>
      </c>
    </row>
    <row r="56" ht="15.75" customHeight="1">
      <c r="B56" s="259" t="s">
        <v>463</v>
      </c>
      <c r="C56" s="261" t="s">
        <v>509</v>
      </c>
      <c r="D56" s="189">
        <f>SUMIF(DAS!$E$21:$E$747,"*"&amp;C56&amp;"*",DAS!$G$21:$G$747)</f>
        <v>0</v>
      </c>
      <c r="E56" s="25">
        <f t="shared" si="5"/>
        <v>0</v>
      </c>
      <c r="F56" s="25">
        <f t="shared" si="6"/>
        <v>0</v>
      </c>
      <c r="G56" s="262">
        <f t="shared" si="7"/>
        <v>0</v>
      </c>
      <c r="H56" s="261">
        <f>COUNTIF(DAS!$E$21:$E$747,"*"&amp;C56&amp;"*")</f>
        <v>0</v>
      </c>
    </row>
    <row r="57" ht="15.75" customHeight="1">
      <c r="B57" s="259" t="s">
        <v>463</v>
      </c>
      <c r="C57" s="261" t="s">
        <v>510</v>
      </c>
      <c r="D57" s="189">
        <f>SUMIF(DAS!$E$21:$E$747,"*"&amp;C57&amp;"*",DAS!$G$21:$G$747)</f>
        <v>0</v>
      </c>
      <c r="E57" s="25">
        <f t="shared" si="5"/>
        <v>0</v>
      </c>
      <c r="F57" s="25">
        <f t="shared" si="6"/>
        <v>0</v>
      </c>
      <c r="G57" s="262">
        <f t="shared" si="7"/>
        <v>0</v>
      </c>
      <c r="H57" s="261">
        <f>COUNTIF(DAS!$E$21:$E$747,"*"&amp;C57&amp;"*")</f>
        <v>0</v>
      </c>
    </row>
    <row r="58" ht="15.75" customHeight="1">
      <c r="B58" s="259" t="s">
        <v>463</v>
      </c>
      <c r="C58" s="261" t="s">
        <v>511</v>
      </c>
      <c r="D58" s="189">
        <f>SUMIF(DAS!$E$21:$E$747,"*"&amp;C58&amp;"*",DAS!$G$21:$G$747)</f>
        <v>0</v>
      </c>
      <c r="E58" s="25">
        <f t="shared" si="5"/>
        <v>0</v>
      </c>
      <c r="F58" s="25">
        <f t="shared" si="6"/>
        <v>0</v>
      </c>
      <c r="G58" s="262">
        <f t="shared" si="7"/>
        <v>0</v>
      </c>
      <c r="H58" s="261">
        <f>COUNTIF(DAS!$E$21:$E$747,"*"&amp;C58&amp;"*")</f>
        <v>0</v>
      </c>
    </row>
    <row r="59" ht="15.75" customHeight="1">
      <c r="B59" s="259" t="s">
        <v>463</v>
      </c>
      <c r="C59" s="261" t="s">
        <v>512</v>
      </c>
      <c r="D59" s="189">
        <f>SUMIF(DAS!$E$21:$E$747,"*"&amp;C59&amp;"*",DAS!$G$21:$G$747)</f>
        <v>0</v>
      </c>
      <c r="E59" s="25">
        <f t="shared" si="5"/>
        <v>0</v>
      </c>
      <c r="F59" s="25">
        <f t="shared" si="6"/>
        <v>0</v>
      </c>
      <c r="G59" s="262">
        <f t="shared" si="7"/>
        <v>0</v>
      </c>
      <c r="H59" s="261">
        <f>COUNTIF(DAS!$E$21:$E$747,"*"&amp;C59&amp;"*")</f>
        <v>0</v>
      </c>
    </row>
    <row r="60" ht="15.75" customHeight="1">
      <c r="B60" s="259" t="s">
        <v>463</v>
      </c>
      <c r="C60" s="261" t="s">
        <v>513</v>
      </c>
      <c r="D60" s="189">
        <f>SUMIF(DAS!$E$21:$E$747,"*"&amp;C60&amp;"*",DAS!$G$21:$G$747)</f>
        <v>0</v>
      </c>
      <c r="E60" s="25">
        <f t="shared" si="5"/>
        <v>0</v>
      </c>
      <c r="F60" s="25">
        <f t="shared" si="6"/>
        <v>0</v>
      </c>
      <c r="G60" s="262">
        <f t="shared" si="7"/>
        <v>0</v>
      </c>
      <c r="H60" s="261">
        <f>COUNTIF(DAS!$E$21:$E$747,"*"&amp;C60&amp;"*")</f>
        <v>0</v>
      </c>
    </row>
    <row r="61" ht="15.75" customHeight="1">
      <c r="B61" s="259" t="s">
        <v>463</v>
      </c>
      <c r="C61" s="261" t="s">
        <v>514</v>
      </c>
      <c r="D61" s="189">
        <f>SUMIF(DAS!$E$21:$E$747,"*"&amp;C61&amp;"*",DAS!$G$21:$G$747)</f>
        <v>0</v>
      </c>
      <c r="E61" s="25">
        <f t="shared" si="5"/>
        <v>0</v>
      </c>
      <c r="F61" s="25">
        <f t="shared" si="6"/>
        <v>0</v>
      </c>
      <c r="G61" s="262">
        <f t="shared" si="7"/>
        <v>0</v>
      </c>
      <c r="H61" s="261">
        <f>COUNTIF(DAS!$E$21:$E$747,"*"&amp;C61&amp;"*")</f>
        <v>0</v>
      </c>
    </row>
    <row r="62" ht="15.75" customHeight="1">
      <c r="B62" s="259"/>
      <c r="C62" s="261"/>
      <c r="D62" s="189"/>
      <c r="G62" s="262"/>
      <c r="H62" s="261"/>
    </row>
    <row r="63" ht="15.75" customHeight="1">
      <c r="B63" s="259"/>
      <c r="C63" s="261"/>
      <c r="D63" s="189"/>
      <c r="G63" s="262"/>
      <c r="H63" s="261"/>
    </row>
    <row r="64" ht="15.75" customHeight="1">
      <c r="B64" s="259"/>
      <c r="C64" s="261"/>
      <c r="D64" s="189"/>
      <c r="G64" s="262"/>
      <c r="H64" s="261"/>
    </row>
    <row r="65" ht="15.75" customHeight="1">
      <c r="C65" s="261"/>
      <c r="D65" s="189"/>
      <c r="G65" s="262"/>
      <c r="H65" s="261"/>
    </row>
    <row r="66" ht="15.75" customHeight="1">
      <c r="A66" s="259" t="s">
        <v>515</v>
      </c>
      <c r="B66" s="259" t="s">
        <v>465</v>
      </c>
      <c r="C66" s="261" t="s">
        <v>516</v>
      </c>
      <c r="D66" s="189">
        <f>SUMIF(DAS!$E$21:$E$747,"*"&amp;C66&amp;"*",DAS!$G$21:$G$747)*0.99</f>
        <v>0</v>
      </c>
      <c r="E66" s="25">
        <f t="shared" ref="E66:E75" si="8">HOUR(D66)</f>
        <v>0</v>
      </c>
      <c r="F66" s="25">
        <f t="shared" ref="F66:F75" si="9">MINUTE(D66)</f>
        <v>0</v>
      </c>
      <c r="G66" s="262">
        <f t="shared" ref="G66:G75" si="10">D66/$D$108</f>
        <v>0</v>
      </c>
      <c r="H66" s="261">
        <f>COUNTIF(DAS!$E$21:$E$747,"*"&amp;C66&amp;"*")/2</f>
        <v>8.5</v>
      </c>
    </row>
    <row r="67" ht="15.75" customHeight="1">
      <c r="B67" s="259" t="s">
        <v>465</v>
      </c>
      <c r="C67" s="261" t="s">
        <v>517</v>
      </c>
      <c r="D67" s="189">
        <f>SUMIF(DAS!$E$21:$E$747,"*"&amp;C67&amp;"*",DAS!$G$21:$G$747)</f>
        <v>0</v>
      </c>
      <c r="E67" s="25">
        <f t="shared" si="8"/>
        <v>0</v>
      </c>
      <c r="F67" s="25">
        <f t="shared" si="9"/>
        <v>0</v>
      </c>
      <c r="G67" s="262">
        <f t="shared" si="10"/>
        <v>0</v>
      </c>
      <c r="H67" s="261">
        <f>COUNTIF(DAS!$E$21:$E$747,"*"&amp;C67&amp;"*")</f>
        <v>0</v>
      </c>
    </row>
    <row r="68" ht="15.75" customHeight="1">
      <c r="B68" s="259" t="s">
        <v>465</v>
      </c>
      <c r="C68" s="25" t="s">
        <v>518</v>
      </c>
      <c r="D68" s="189">
        <f>SUMIF(DAS!$E$21:$E$747,"*"&amp;C68&amp;"*",DAS!$G$21:$G$747)</f>
        <v>0</v>
      </c>
      <c r="E68" s="25">
        <f t="shared" si="8"/>
        <v>0</v>
      </c>
      <c r="F68" s="25">
        <f t="shared" si="9"/>
        <v>0</v>
      </c>
      <c r="G68" s="262">
        <f t="shared" si="10"/>
        <v>0</v>
      </c>
      <c r="H68" s="261">
        <f>COUNTIF(DAS!$E$21:$E$747,"*"&amp;C68&amp;"*")</f>
        <v>0</v>
      </c>
    </row>
    <row r="69" ht="15.75" customHeight="1">
      <c r="B69" s="259" t="s">
        <v>465</v>
      </c>
      <c r="C69" s="261" t="s">
        <v>519</v>
      </c>
      <c r="D69" s="189">
        <f>SUMIF(DAS!$E$21:$E$747,"*"&amp;C69&amp;"*",DAS!$G$21:$G$747)</f>
        <v>0</v>
      </c>
      <c r="E69" s="25">
        <f t="shared" si="8"/>
        <v>0</v>
      </c>
      <c r="F69" s="25">
        <f t="shared" si="9"/>
        <v>0</v>
      </c>
      <c r="G69" s="262">
        <f t="shared" si="10"/>
        <v>0</v>
      </c>
      <c r="H69" s="261">
        <f>COUNTIF(DAS!$E$21:$E$747,"*"&amp;C69&amp;"*")</f>
        <v>0</v>
      </c>
    </row>
    <row r="70" ht="15.75" customHeight="1">
      <c r="B70" s="259" t="s">
        <v>465</v>
      </c>
      <c r="C70" s="261" t="s">
        <v>520</v>
      </c>
      <c r="D70" s="189">
        <f>SUMIF(DAS!$E$21:$E$747,"*"&amp;C70&amp;"*",DAS!$G$21:$G$747)</f>
        <v>0</v>
      </c>
      <c r="E70" s="25">
        <f t="shared" si="8"/>
        <v>0</v>
      </c>
      <c r="F70" s="25">
        <f t="shared" si="9"/>
        <v>0</v>
      </c>
      <c r="G70" s="262">
        <f t="shared" si="10"/>
        <v>0</v>
      </c>
      <c r="H70" s="261">
        <f>COUNTIF(DAS!$E$21:$E$747,"*"&amp;C70&amp;"*")</f>
        <v>0</v>
      </c>
    </row>
    <row r="71" ht="15.75" customHeight="1">
      <c r="B71" s="259" t="s">
        <v>465</v>
      </c>
      <c r="C71" s="261" t="s">
        <v>521</v>
      </c>
      <c r="D71" s="189">
        <f>SUMIF(DAS!$E$21:$E$747,"*"&amp;C71&amp;"*",DAS!$G$21:$G$747)</f>
        <v>0</v>
      </c>
      <c r="E71" s="25">
        <f t="shared" si="8"/>
        <v>0</v>
      </c>
      <c r="F71" s="25">
        <f t="shared" si="9"/>
        <v>0</v>
      </c>
      <c r="G71" s="262">
        <f t="shared" si="10"/>
        <v>0</v>
      </c>
      <c r="H71" s="261">
        <f>COUNTIF(DAS!$E$21:$E$747,"*"&amp;C71&amp;"*")</f>
        <v>0</v>
      </c>
    </row>
    <row r="72" ht="15.75" customHeight="1">
      <c r="B72" s="259" t="s">
        <v>465</v>
      </c>
      <c r="C72" s="261" t="s">
        <v>522</v>
      </c>
      <c r="D72" s="189">
        <f>SUMIF(DAS!$E$21:$E$747,"*"&amp;C72&amp;"*",DAS!$G$21:$G$747)</f>
        <v>0</v>
      </c>
      <c r="E72" s="25">
        <f t="shared" si="8"/>
        <v>0</v>
      </c>
      <c r="F72" s="25">
        <f t="shared" si="9"/>
        <v>0</v>
      </c>
      <c r="G72" s="262">
        <f t="shared" si="10"/>
        <v>0</v>
      </c>
      <c r="H72" s="261">
        <f>COUNTIF(DAS!$E$21:$E$747,"*"&amp;C72&amp;"*")</f>
        <v>0</v>
      </c>
    </row>
    <row r="73" ht="15.75" customHeight="1">
      <c r="B73" s="259" t="s">
        <v>465</v>
      </c>
      <c r="C73" s="259" t="s">
        <v>523</v>
      </c>
      <c r="D73" s="189">
        <f>SUMIF(DAS!$E$21:$E$747,"*"&amp;C73&amp;"*",DAS!$G$21:$G$747)</f>
        <v>0.001388888889</v>
      </c>
      <c r="E73" s="25">
        <f t="shared" si="8"/>
        <v>0</v>
      </c>
      <c r="F73" s="25">
        <f t="shared" si="9"/>
        <v>2</v>
      </c>
      <c r="G73" s="262">
        <f t="shared" si="10"/>
        <v>0.00372543541</v>
      </c>
      <c r="H73" s="261">
        <f>COUNTIF(DAS!$E$21:$E$747,"*"&amp;C73&amp;"*")</f>
        <v>2</v>
      </c>
    </row>
    <row r="74" ht="15.75" customHeight="1">
      <c r="B74" s="259" t="s">
        <v>465</v>
      </c>
      <c r="C74" s="261" t="s">
        <v>524</v>
      </c>
      <c r="D74" s="189">
        <f>SUMIF(DAS!$E$21:$E$747,"*"&amp;C74&amp;"*",DAS!$G$21:$G$747)</f>
        <v>0</v>
      </c>
      <c r="E74" s="25">
        <f t="shared" si="8"/>
        <v>0</v>
      </c>
      <c r="F74" s="25">
        <f t="shared" si="9"/>
        <v>0</v>
      </c>
      <c r="G74" s="262">
        <f t="shared" si="10"/>
        <v>0</v>
      </c>
      <c r="H74" s="261">
        <f>COUNTIF(DAS!$E$21:$E$747,"*"&amp;C74&amp;"*")</f>
        <v>0</v>
      </c>
    </row>
    <row r="75" ht="15.75" customHeight="1">
      <c r="B75" s="259" t="s">
        <v>465</v>
      </c>
      <c r="C75" s="259" t="s">
        <v>525</v>
      </c>
      <c r="D75" s="189">
        <f>SUMIF(DAS!$E$21:$E$747,"*"&amp;C75&amp;"*",DAS!$G$21:$G$747)</f>
        <v>0.1606481481</v>
      </c>
      <c r="E75" s="25">
        <f t="shared" si="8"/>
        <v>3</v>
      </c>
      <c r="F75" s="25">
        <f t="shared" si="9"/>
        <v>51</v>
      </c>
      <c r="G75" s="262">
        <f t="shared" si="10"/>
        <v>0.4309086958</v>
      </c>
      <c r="H75" s="261">
        <f>COUNTIF(DAS!$E$21:$E$747,"*"&amp;C75&amp;"*")</f>
        <v>92</v>
      </c>
    </row>
    <row r="76" ht="15.75" customHeight="1">
      <c r="C76" s="261"/>
      <c r="D76" s="189"/>
      <c r="G76" s="262"/>
      <c r="H76" s="261"/>
    </row>
    <row r="77" ht="15.75" customHeight="1">
      <c r="A77" s="259" t="s">
        <v>526</v>
      </c>
      <c r="B77" s="259" t="s">
        <v>467</v>
      </c>
      <c r="C77" s="25" t="s">
        <v>527</v>
      </c>
      <c r="D77" s="189">
        <f>SUMIF(DAS!$E$21:$E$747,"*"&amp;C77&amp;"*",DAS!$G$21:$G$747)</f>
        <v>0.002777777778</v>
      </c>
      <c r="E77" s="25">
        <f t="shared" ref="E77:E104" si="11">HOUR(D77)</f>
        <v>0</v>
      </c>
      <c r="F77" s="25">
        <f t="shared" ref="F77:F104" si="12">MINUTE(D77)</f>
        <v>4</v>
      </c>
      <c r="G77" s="262">
        <f t="shared" ref="G77:G104" si="13">D77/$D$108</f>
        <v>0.007450870821</v>
      </c>
      <c r="H77" s="261">
        <f>COUNTIF(DAS!$E$21:$E$747,"*"&amp;C77&amp;"*")</f>
        <v>2</v>
      </c>
    </row>
    <row r="78" ht="15.75" customHeight="1">
      <c r="B78" s="259" t="s">
        <v>467</v>
      </c>
      <c r="C78" s="25" t="s">
        <v>528</v>
      </c>
      <c r="D78" s="189">
        <f>SUMIF(DAS!$E$21:$E$747,"*"&amp;C78&amp;"*",DAS!$G$21:$G$747)</f>
        <v>0</v>
      </c>
      <c r="E78" s="25">
        <f t="shared" si="11"/>
        <v>0</v>
      </c>
      <c r="F78" s="25">
        <f t="shared" si="12"/>
        <v>0</v>
      </c>
      <c r="G78" s="262">
        <f t="shared" si="13"/>
        <v>0</v>
      </c>
      <c r="H78" s="261">
        <f>COUNTIF(DAS!$E$21:$E$747,"*"&amp;C78&amp;"*")</f>
        <v>0</v>
      </c>
    </row>
    <row r="79" ht="15.75" customHeight="1">
      <c r="B79" s="259" t="s">
        <v>467</v>
      </c>
      <c r="C79" s="261" t="s">
        <v>529</v>
      </c>
      <c r="D79" s="189">
        <f>SUMIF(DAS!$E$21:$E$747,"*"&amp;C79&amp;"*",DAS!$G$21:$G$747)</f>
        <v>0</v>
      </c>
      <c r="E79" s="25">
        <f t="shared" si="11"/>
        <v>0</v>
      </c>
      <c r="F79" s="25">
        <f t="shared" si="12"/>
        <v>0</v>
      </c>
      <c r="G79" s="262">
        <f t="shared" si="13"/>
        <v>0</v>
      </c>
      <c r="H79" s="261">
        <f>COUNTIF(DAS!$E$21:$E$747,"*"&amp;C79&amp;"*")</f>
        <v>0</v>
      </c>
    </row>
    <row r="80" ht="15.75" customHeight="1">
      <c r="B80" s="259" t="s">
        <v>467</v>
      </c>
      <c r="C80" s="25" t="s">
        <v>530</v>
      </c>
      <c r="D80" s="189">
        <f>SUMIF(DAS!$E$21:$E$747,"*"&amp;C80&amp;"*",DAS!$G$21:$G$747)</f>
        <v>0</v>
      </c>
      <c r="E80" s="25">
        <f t="shared" si="11"/>
        <v>0</v>
      </c>
      <c r="F80" s="25">
        <f t="shared" si="12"/>
        <v>0</v>
      </c>
      <c r="G80" s="262">
        <f t="shared" si="13"/>
        <v>0</v>
      </c>
      <c r="H80" s="261">
        <f>COUNTIF(DAS!$E$21:$E$747,"*"&amp;C80&amp;"*")</f>
        <v>0</v>
      </c>
    </row>
    <row r="81" ht="15.75" customHeight="1">
      <c r="B81" s="259" t="s">
        <v>467</v>
      </c>
      <c r="C81" s="25" t="s">
        <v>531</v>
      </c>
      <c r="D81" s="189">
        <f>SUMIF(DAS!$E$21:$E$747,"*"&amp;C81&amp;"*",DAS!$G$21:$G$747)</f>
        <v>0.004166666667</v>
      </c>
      <c r="E81" s="25">
        <f t="shared" si="11"/>
        <v>0</v>
      </c>
      <c r="F81" s="25">
        <f t="shared" si="12"/>
        <v>6</v>
      </c>
      <c r="G81" s="262">
        <f t="shared" si="13"/>
        <v>0.01117630623</v>
      </c>
      <c r="H81" s="261">
        <f>COUNTIF(DAS!$E$21:$E$747,"*"&amp;C81&amp;"*")</f>
        <v>6</v>
      </c>
    </row>
    <row r="82" ht="15.75" customHeight="1">
      <c r="B82" s="259" t="s">
        <v>467</v>
      </c>
      <c r="C82" s="25" t="s">
        <v>532</v>
      </c>
      <c r="D82" s="189">
        <f>SUMIF(DAS!$E$21:$E$747,"*"&amp;C82&amp;"*",DAS!$G$21:$G$747)</f>
        <v>0</v>
      </c>
      <c r="E82" s="25">
        <f t="shared" si="11"/>
        <v>0</v>
      </c>
      <c r="F82" s="25">
        <f t="shared" si="12"/>
        <v>0</v>
      </c>
      <c r="G82" s="262">
        <f t="shared" si="13"/>
        <v>0</v>
      </c>
      <c r="H82" s="261">
        <f>COUNTIF(DAS!$E$21:$E$747,"*"&amp;C82&amp;"*")</f>
        <v>0</v>
      </c>
    </row>
    <row r="83" ht="15.75" customHeight="1">
      <c r="B83" s="259" t="s">
        <v>467</v>
      </c>
      <c r="C83" s="25" t="s">
        <v>533</v>
      </c>
      <c r="D83" s="189">
        <f>SUMIF(DAS!$E$21:$E$747,"*"&amp;C83&amp;"*",DAS!$G$21:$G$747)</f>
        <v>0</v>
      </c>
      <c r="E83" s="25">
        <f t="shared" si="11"/>
        <v>0</v>
      </c>
      <c r="F83" s="25">
        <f t="shared" si="12"/>
        <v>0</v>
      </c>
      <c r="G83" s="262">
        <f t="shared" si="13"/>
        <v>0</v>
      </c>
      <c r="H83" s="261">
        <f>COUNTIF(DAS!$E$21:$E$747,"*"&amp;C83&amp;"*")</f>
        <v>0</v>
      </c>
    </row>
    <row r="84" ht="15.75" customHeight="1">
      <c r="B84" s="259"/>
      <c r="C84" s="25" t="s">
        <v>534</v>
      </c>
      <c r="D84" s="189">
        <f>SUMIF(DAS!$E$21:$E$747,"*"&amp;C84&amp;"*",DAS!$G$21:$G$747)</f>
        <v>0</v>
      </c>
      <c r="E84" s="25">
        <f t="shared" si="11"/>
        <v>0</v>
      </c>
      <c r="F84" s="25">
        <f t="shared" si="12"/>
        <v>0</v>
      </c>
      <c r="G84" s="262">
        <f t="shared" si="13"/>
        <v>0</v>
      </c>
      <c r="H84" s="261">
        <f>COUNTIF(DAS!$E$21:$E$747,"*"&amp;C84&amp;"*")</f>
        <v>0</v>
      </c>
    </row>
    <row r="85" ht="15.75" customHeight="1">
      <c r="B85" s="259" t="s">
        <v>467</v>
      </c>
      <c r="C85" s="259" t="s">
        <v>58</v>
      </c>
      <c r="D85" s="189">
        <f>SUMIF(DAS!$E$21:$E$747,"*"&amp;C85&amp;"*",DAS!$G$21:$G$747)</f>
        <v>0.009027777778</v>
      </c>
      <c r="E85" s="25">
        <f t="shared" si="11"/>
        <v>0</v>
      </c>
      <c r="F85" s="25">
        <f t="shared" si="12"/>
        <v>13</v>
      </c>
      <c r="G85" s="262">
        <f t="shared" si="13"/>
        <v>0.02421533017</v>
      </c>
      <c r="H85" s="261">
        <f>COUNTIF(DAS!$E$21:$E$747,"*"&amp;C85&amp;"*")</f>
        <v>14</v>
      </c>
    </row>
    <row r="86" ht="15.75" customHeight="1">
      <c r="B86" s="259" t="s">
        <v>467</v>
      </c>
      <c r="C86" s="259" t="s">
        <v>93</v>
      </c>
      <c r="D86" s="189">
        <f>SUMIF(DAS!$E$21:$E$747,"*"&amp;C86&amp;"*",DAS!$G$21:$G$747)</f>
        <v>0.009490740741</v>
      </c>
      <c r="E86" s="25">
        <f t="shared" si="11"/>
        <v>0</v>
      </c>
      <c r="F86" s="25">
        <f t="shared" si="12"/>
        <v>13</v>
      </c>
      <c r="G86" s="262">
        <f t="shared" si="13"/>
        <v>0.02545714197</v>
      </c>
      <c r="H86" s="261">
        <f>COUNTIF(DAS!$E$21:$E$747,"*"&amp;C86&amp;"*")</f>
        <v>20</v>
      </c>
    </row>
    <row r="87" ht="15.75" customHeight="1">
      <c r="B87" s="259" t="s">
        <v>467</v>
      </c>
      <c r="C87" s="261" t="s">
        <v>535</v>
      </c>
      <c r="D87" s="189">
        <f>SUMIF(DAS!$E$21:$E$747,"*"&amp;C87&amp;"*",DAS!$G$21:$G$747)</f>
        <v>0.000462962963</v>
      </c>
      <c r="E87" s="25">
        <f t="shared" si="11"/>
        <v>0</v>
      </c>
      <c r="F87" s="25">
        <f t="shared" si="12"/>
        <v>0</v>
      </c>
      <c r="G87" s="262">
        <f t="shared" si="13"/>
        <v>0.001241811803</v>
      </c>
      <c r="H87" s="261">
        <f>COUNTIF(DAS!$E$21:$E$747,"*"&amp;C87&amp;"*")</f>
        <v>4</v>
      </c>
    </row>
    <row r="88" ht="15.75" customHeight="1">
      <c r="B88" s="259" t="s">
        <v>467</v>
      </c>
      <c r="C88" s="261" t="s">
        <v>18</v>
      </c>
      <c r="D88" s="189">
        <f>SUMIF(DAS!$E$21:$E$747,"*"&amp;C88&amp;"*",DAS!$G$21:$G$747)</f>
        <v>0.003472222222</v>
      </c>
      <c r="E88" s="25">
        <f t="shared" si="11"/>
        <v>0</v>
      </c>
      <c r="F88" s="25">
        <f t="shared" si="12"/>
        <v>5</v>
      </c>
      <c r="G88" s="262">
        <f t="shared" si="13"/>
        <v>0.009313588526</v>
      </c>
      <c r="H88" s="261">
        <f>COUNTIF(DAS!$E$21:$E$747,"*"&amp;C88&amp;"*")</f>
        <v>1</v>
      </c>
    </row>
    <row r="89" ht="15.75" customHeight="1">
      <c r="B89" s="259" t="s">
        <v>467</v>
      </c>
      <c r="C89" s="261" t="s">
        <v>21</v>
      </c>
      <c r="D89" s="189">
        <f>SUMIF(DAS!$E$21:$E$747,"*"&amp;C89&amp;"*",DAS!$G$21:$G$747)</f>
        <v>0.003472222222</v>
      </c>
      <c r="E89" s="25">
        <f t="shared" si="11"/>
        <v>0</v>
      </c>
      <c r="F89" s="25">
        <f t="shared" si="12"/>
        <v>5</v>
      </c>
      <c r="G89" s="262">
        <f t="shared" si="13"/>
        <v>0.009313588526</v>
      </c>
      <c r="H89" s="261">
        <f>COUNTIF(DAS!$E$21:$E$747,"*"&amp;C89&amp;"*")</f>
        <v>1</v>
      </c>
    </row>
    <row r="90" ht="15.75" customHeight="1">
      <c r="B90" s="259" t="s">
        <v>467</v>
      </c>
      <c r="C90" s="259" t="s">
        <v>536</v>
      </c>
      <c r="D90" s="189">
        <f>SUMIF(DAS!$E$21:$E$747,"*"&amp;C90&amp;"*",DAS!$G$21:$G$747)</f>
        <v>0.003472222222</v>
      </c>
      <c r="E90" s="25">
        <f t="shared" si="11"/>
        <v>0</v>
      </c>
      <c r="F90" s="25">
        <f t="shared" si="12"/>
        <v>5</v>
      </c>
      <c r="G90" s="262">
        <f t="shared" si="13"/>
        <v>0.009313588526</v>
      </c>
      <c r="H90" s="261">
        <f>COUNTIF(DAS!$E$21:$E$747,"*"&amp;C90&amp;"*")</f>
        <v>1</v>
      </c>
    </row>
    <row r="91" ht="15.75" customHeight="1">
      <c r="B91" s="259" t="s">
        <v>467</v>
      </c>
      <c r="C91" s="259" t="s">
        <v>537</v>
      </c>
      <c r="D91" s="189">
        <f>SUMIF(DAS!$E$21:$E$747,"*"&amp;C91&amp;"*",DAS!$G$21:$G$747)</f>
        <v>0</v>
      </c>
      <c r="E91" s="25">
        <f t="shared" si="11"/>
        <v>0</v>
      </c>
      <c r="F91" s="25">
        <f t="shared" si="12"/>
        <v>0</v>
      </c>
      <c r="G91" s="262">
        <f t="shared" si="13"/>
        <v>0</v>
      </c>
      <c r="H91" s="261">
        <f>COUNTIF(DAS!$E$21:$E$747,"*"&amp;C91&amp;"*")</f>
        <v>0</v>
      </c>
    </row>
    <row r="92" ht="15.75" customHeight="1">
      <c r="B92" s="259" t="s">
        <v>467</v>
      </c>
      <c r="C92" s="259" t="s">
        <v>538</v>
      </c>
      <c r="D92" s="189">
        <f>SUMIF(DAS!$E$21:$E$747,"*"&amp;C92&amp;"*",DAS!$G$21:$G$747)</f>
        <v>0</v>
      </c>
      <c r="E92" s="25">
        <f t="shared" si="11"/>
        <v>0</v>
      </c>
      <c r="F92" s="25">
        <f t="shared" si="12"/>
        <v>0</v>
      </c>
      <c r="G92" s="262">
        <f t="shared" si="13"/>
        <v>0</v>
      </c>
      <c r="H92" s="261">
        <f>COUNTIF(DAS!$E$21:$E$747,"*"&amp;C92&amp;"*")</f>
        <v>0</v>
      </c>
    </row>
    <row r="93" ht="15.75" customHeight="1">
      <c r="B93" s="259" t="s">
        <v>467</v>
      </c>
      <c r="C93" s="261" t="s">
        <v>36</v>
      </c>
      <c r="D93" s="189">
        <f>SUMIF(DAS!$E$21:$E$747,"*"&amp;C93&amp;"*",DAS!$G$21:$G$747)</f>
        <v>0.01111111111</v>
      </c>
      <c r="E93" s="25">
        <f t="shared" si="11"/>
        <v>0</v>
      </c>
      <c r="F93" s="25">
        <f t="shared" si="12"/>
        <v>16</v>
      </c>
      <c r="G93" s="262">
        <f t="shared" si="13"/>
        <v>0.02980348328</v>
      </c>
      <c r="H93" s="261">
        <f>COUNTIF(DAS!$E$21:$E$747,"*"&amp;C93&amp;"*")</f>
        <v>105</v>
      </c>
    </row>
    <row r="94" ht="15.75" customHeight="1">
      <c r="B94" s="259" t="s">
        <v>467</v>
      </c>
      <c r="C94" s="259" t="s">
        <v>539</v>
      </c>
      <c r="D94" s="189">
        <f>SUMIF(DAS!$E$21:$E$747,"*"&amp;C94&amp;"*",DAS!$G$21:$G$747)</f>
        <v>0.009837962963</v>
      </c>
      <c r="E94" s="25">
        <f t="shared" si="11"/>
        <v>0</v>
      </c>
      <c r="F94" s="25">
        <f t="shared" si="12"/>
        <v>14</v>
      </c>
      <c r="G94" s="262">
        <f t="shared" si="13"/>
        <v>0.02638850082</v>
      </c>
      <c r="H94" s="261">
        <f>COUNTIF(DAS!$E$21:$E$747,"*"&amp;C94&amp;"*")</f>
        <v>88</v>
      </c>
    </row>
    <row r="95" ht="15.75" customHeight="1">
      <c r="B95" s="259" t="s">
        <v>467</v>
      </c>
      <c r="C95" s="261" t="s">
        <v>540</v>
      </c>
      <c r="D95" s="189">
        <f>SUMIF(DAS!$E$21:$E$747,"*"&amp;C95&amp;"*",DAS!$G$21:$G$747)</f>
        <v>0.0002314814815</v>
      </c>
      <c r="E95" s="25">
        <f t="shared" si="11"/>
        <v>0</v>
      </c>
      <c r="F95" s="25">
        <f t="shared" si="12"/>
        <v>0</v>
      </c>
      <c r="G95" s="262">
        <f t="shared" si="13"/>
        <v>0.0006209059017</v>
      </c>
      <c r="H95" s="261">
        <f>COUNTIF(DAS!$E$21:$E$747,"*"&amp;C95&amp;"*")</f>
        <v>2</v>
      </c>
    </row>
    <row r="96" ht="15.75" customHeight="1">
      <c r="B96" s="259" t="s">
        <v>467</v>
      </c>
      <c r="C96" s="259" t="s">
        <v>541</v>
      </c>
      <c r="D96" s="189">
        <f>SUMIF(DAS!$E$21:$E$747,"*"&amp;C96&amp;"*",DAS!$G$21:$G$747)</f>
        <v>0.0002314814815</v>
      </c>
      <c r="E96" s="25">
        <f t="shared" si="11"/>
        <v>0</v>
      </c>
      <c r="F96" s="25">
        <f t="shared" si="12"/>
        <v>0</v>
      </c>
      <c r="G96" s="262">
        <f t="shared" si="13"/>
        <v>0.0006209059017</v>
      </c>
      <c r="H96" s="261">
        <f>COUNTIF(DAS!$E$21:$E$747,"*"&amp;C96&amp;"*")</f>
        <v>2</v>
      </c>
    </row>
    <row r="97" ht="15.75" customHeight="1">
      <c r="B97" s="259" t="s">
        <v>467</v>
      </c>
      <c r="C97" s="259" t="s">
        <v>542</v>
      </c>
      <c r="D97" s="189">
        <f>SUMIF(DAS!$E$21:$E$747,"*"&amp;C97&amp;"*",DAS!$G$21:$G$747)</f>
        <v>0.0001157407407</v>
      </c>
      <c r="E97" s="25">
        <f t="shared" si="11"/>
        <v>0</v>
      </c>
      <c r="F97" s="25">
        <f t="shared" si="12"/>
        <v>0</v>
      </c>
      <c r="G97" s="262">
        <f t="shared" si="13"/>
        <v>0.0003104529509</v>
      </c>
      <c r="H97" s="261">
        <f>COUNTIF(DAS!$E$21:$E$747,"*"&amp;C97&amp;"*")</f>
        <v>1</v>
      </c>
    </row>
    <row r="98" ht="15.75" customHeight="1">
      <c r="B98" s="259" t="s">
        <v>467</v>
      </c>
      <c r="C98" s="259" t="s">
        <v>543</v>
      </c>
      <c r="D98" s="189">
        <f>SUMIF(DAS!$E$21:$E$747,"*"&amp;C98&amp;"*",DAS!$G$21:$G$747)</f>
        <v>0</v>
      </c>
      <c r="E98" s="25">
        <f t="shared" si="11"/>
        <v>0</v>
      </c>
      <c r="F98" s="25">
        <f t="shared" si="12"/>
        <v>0</v>
      </c>
      <c r="G98" s="262">
        <f t="shared" si="13"/>
        <v>0</v>
      </c>
      <c r="H98" s="261">
        <f>COUNTIF(DAS!$E$21:$E$747,"*"&amp;C98&amp;"*")</f>
        <v>0</v>
      </c>
    </row>
    <row r="99" ht="15.75" customHeight="1">
      <c r="B99" s="259" t="s">
        <v>467</v>
      </c>
      <c r="C99" s="261" t="s">
        <v>544</v>
      </c>
      <c r="D99" s="189">
        <f>SUMIF(DAS!$E$21:$E$747,"*"&amp;C99&amp;"*",DAS!$G$21:$G$747)</f>
        <v>0</v>
      </c>
      <c r="E99" s="25">
        <f t="shared" si="11"/>
        <v>0</v>
      </c>
      <c r="F99" s="25">
        <f t="shared" si="12"/>
        <v>0</v>
      </c>
      <c r="G99" s="262">
        <f t="shared" si="13"/>
        <v>0</v>
      </c>
      <c r="H99" s="261">
        <f>COUNTIF(DAS!$E$21:$E$747,"*"&amp;C99&amp;"*")</f>
        <v>0</v>
      </c>
    </row>
    <row r="100" ht="15.75" customHeight="1">
      <c r="B100" s="259" t="s">
        <v>467</v>
      </c>
      <c r="C100" s="25" t="s">
        <v>545</v>
      </c>
      <c r="D100" s="189">
        <f>SUMIF(DAS!$E$21:$E$747,"*"&amp;C100&amp;"*",DAS!$G$21:$G$747)</f>
        <v>0</v>
      </c>
      <c r="E100" s="25">
        <f t="shared" si="11"/>
        <v>0</v>
      </c>
      <c r="F100" s="25">
        <f t="shared" si="12"/>
        <v>0</v>
      </c>
      <c r="G100" s="262">
        <f t="shared" si="13"/>
        <v>0</v>
      </c>
      <c r="H100" s="261">
        <f>COUNTIF(DAS!$E$21:$E$747,"*"&amp;C100&amp;"*")</f>
        <v>0</v>
      </c>
    </row>
    <row r="101" ht="15.75" customHeight="1">
      <c r="B101" s="259" t="s">
        <v>467</v>
      </c>
      <c r="C101" s="261" t="s">
        <v>546</v>
      </c>
      <c r="D101" s="189">
        <f>SUMIF(DAS!$E$21:$E$747,"*"&amp;C101&amp;"*",DAS!$G$21:$G$747)</f>
        <v>0.001168981481</v>
      </c>
      <c r="E101" s="25">
        <f t="shared" si="11"/>
        <v>0</v>
      </c>
      <c r="F101" s="25">
        <f t="shared" si="12"/>
        <v>1</v>
      </c>
      <c r="G101" s="262">
        <f t="shared" si="13"/>
        <v>0.003135574804</v>
      </c>
      <c r="H101" s="261">
        <f>COUNTIF(DAS!$E$21:$E$747,"*"&amp;C101&amp;"*")</f>
        <v>1</v>
      </c>
    </row>
    <row r="102" ht="15.75" customHeight="1">
      <c r="B102" s="259" t="s">
        <v>467</v>
      </c>
      <c r="C102" s="261" t="s">
        <v>547</v>
      </c>
      <c r="D102" s="189">
        <f>SUMIF(DAS!$E$21:$E$747,"*"&amp;C102&amp;"*",DAS!$G$21:$G$747)</f>
        <v>0.003472222222</v>
      </c>
      <c r="E102" s="25">
        <f t="shared" si="11"/>
        <v>0</v>
      </c>
      <c r="F102" s="25">
        <f t="shared" si="12"/>
        <v>5</v>
      </c>
      <c r="G102" s="262">
        <f t="shared" si="13"/>
        <v>0.009313588526</v>
      </c>
      <c r="H102" s="261">
        <f>COUNTIF(DAS!$E$21:$E$747,"*"&amp;C102&amp;"*")</f>
        <v>5</v>
      </c>
    </row>
    <row r="103" ht="15.75" customHeight="1">
      <c r="B103" s="259" t="s">
        <v>467</v>
      </c>
      <c r="C103" s="261" t="s">
        <v>548</v>
      </c>
      <c r="D103" s="189">
        <f>SUMIF(DAS!$E$21:$E$747,"*"&amp;C103&amp;"*",DAS!$G$21:$G$747)</f>
        <v>0</v>
      </c>
      <c r="E103" s="25">
        <f t="shared" si="11"/>
        <v>0</v>
      </c>
      <c r="F103" s="25">
        <f t="shared" si="12"/>
        <v>0</v>
      </c>
      <c r="G103" s="262">
        <f t="shared" si="13"/>
        <v>0</v>
      </c>
      <c r="H103" s="261">
        <f>COUNTIF(DAS!$E$21:$E$747,"*"&amp;C103&amp;"*")</f>
        <v>0</v>
      </c>
    </row>
    <row r="104" ht="15.75" customHeight="1">
      <c r="B104" s="259" t="s">
        <v>467</v>
      </c>
      <c r="C104" s="261" t="s">
        <v>549</v>
      </c>
      <c r="D104" s="189">
        <f>SUMIF(DAS!$E$21:$E$747,"*"&amp;C104&amp;"*",DAS!$G$21:$G$747)</f>
        <v>0.004085648148</v>
      </c>
      <c r="E104" s="25">
        <f t="shared" si="11"/>
        <v>0</v>
      </c>
      <c r="F104" s="25">
        <f t="shared" si="12"/>
        <v>5</v>
      </c>
      <c r="G104" s="262">
        <f t="shared" si="13"/>
        <v>0.01095898917</v>
      </c>
      <c r="H104" s="261">
        <f>COUNTIF(DAS!$E$21:$E$747,"*"&amp;C104&amp;"*")</f>
        <v>1</v>
      </c>
    </row>
    <row r="105" ht="15.75" customHeight="1">
      <c r="B105" s="259"/>
    </row>
    <row r="106" ht="15.75" customHeight="1">
      <c r="B106" s="259"/>
    </row>
    <row r="107" ht="15.75" customHeight="1">
      <c r="D107" s="189"/>
    </row>
    <row r="108" ht="15.75" customHeight="1">
      <c r="C108" s="265" t="s">
        <v>550</v>
      </c>
      <c r="D108" s="266">
        <f>SUM(D8:D104)</f>
        <v>0.3728125</v>
      </c>
      <c r="E108" s="267">
        <f>INT(HOUR(D108)+DAY(D108)*24)</f>
        <v>728</v>
      </c>
      <c r="F108" s="265">
        <f>INT(MINUTE(D108))</f>
        <v>56</v>
      </c>
      <c r="G108" s="268">
        <f t="shared" ref="G108:H108" si="14">SUM(G8:G104)</f>
        <v>1</v>
      </c>
      <c r="H108" s="265">
        <f t="shared" si="14"/>
        <v>379.3</v>
      </c>
      <c r="I108" s="265">
        <v>120.0</v>
      </c>
    </row>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9">
    <mergeCell ref="E6:F6"/>
    <mergeCell ref="K6:M6"/>
    <mergeCell ref="A1:K1"/>
    <mergeCell ref="A6:A7"/>
    <mergeCell ref="B6:B7"/>
    <mergeCell ref="C6:C7"/>
    <mergeCell ref="G6:G7"/>
    <mergeCell ref="H6:H7"/>
    <mergeCell ref="I6:I7"/>
  </mergeCells>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8.0"/>
    <col customWidth="1" min="2" max="2" width="20.86"/>
    <col customWidth="1" min="3" max="3" width="34.0"/>
    <col customWidth="1" min="4" max="4" width="10.71"/>
    <col customWidth="1" min="5" max="5" width="17.29"/>
    <col customWidth="1" min="6" max="6" width="14.14"/>
    <col customWidth="1" min="7" max="7" width="24.14"/>
    <col customWidth="1" min="8" max="26" width="8.0"/>
  </cols>
  <sheetData>
    <row r="1" ht="15.75" customHeight="1">
      <c r="A1" s="253" t="s">
        <v>551</v>
      </c>
    </row>
    <row r="3">
      <c r="A3" s="254"/>
      <c r="B3" s="255" t="s">
        <v>444</v>
      </c>
      <c r="C3" s="255"/>
      <c r="D3" s="255"/>
      <c r="E3" s="254"/>
      <c r="F3" s="254"/>
      <c r="G3" s="255" t="s">
        <v>445</v>
      </c>
      <c r="H3" s="254"/>
      <c r="I3" s="254"/>
      <c r="J3" s="254"/>
    </row>
    <row r="4">
      <c r="A4" s="254"/>
      <c r="B4" s="255" t="s">
        <v>446</v>
      </c>
      <c r="C4" s="254"/>
      <c r="D4" s="254"/>
      <c r="E4" s="254"/>
      <c r="F4" s="254"/>
      <c r="G4" s="255" t="s">
        <v>552</v>
      </c>
      <c r="H4" s="254"/>
      <c r="I4" s="254"/>
      <c r="J4" s="254"/>
    </row>
    <row r="6">
      <c r="A6" s="256" t="s">
        <v>448</v>
      </c>
      <c r="B6" s="256" t="s">
        <v>449</v>
      </c>
      <c r="C6" s="256" t="s">
        <v>450</v>
      </c>
      <c r="D6" s="256"/>
      <c r="E6" s="256" t="s">
        <v>451</v>
      </c>
      <c r="G6" s="256"/>
    </row>
    <row r="7">
      <c r="D7" s="256"/>
      <c r="E7" s="256" t="s">
        <v>454</v>
      </c>
      <c r="F7" s="256" t="s">
        <v>455</v>
      </c>
    </row>
    <row r="8">
      <c r="A8" s="25">
        <v>1.0</v>
      </c>
      <c r="B8" s="25" t="s">
        <v>553</v>
      </c>
      <c r="C8" s="25" t="s">
        <v>554</v>
      </c>
      <c r="D8" s="21">
        <f>SUMIF(Spesifikasi!$C$8:$C$115,"Warta Berita",Spesifikasi!$D$8:$D$115)/3</f>
        <v>0.02083333333</v>
      </c>
      <c r="E8" s="25">
        <f t="shared" ref="E8:E25" si="1">HOUR(D8)</f>
        <v>0</v>
      </c>
      <c r="F8" s="25">
        <f t="shared" ref="F8:F25" si="2">MINUTE(D8)</f>
        <v>30</v>
      </c>
    </row>
    <row r="9">
      <c r="C9" s="219" t="s">
        <v>462</v>
      </c>
      <c r="D9" s="21">
        <f>SUMIF(Spesifikasi!$C$8:$C$115,"Warta Olahraga",Spesifikasi!$D$8:$D$115)</f>
        <v>0</v>
      </c>
      <c r="E9" s="25">
        <f t="shared" si="1"/>
        <v>0</v>
      </c>
      <c r="F9" s="25">
        <f t="shared" si="2"/>
        <v>0</v>
      </c>
    </row>
    <row r="10">
      <c r="C10" s="219" t="s">
        <v>474</v>
      </c>
      <c r="D10" s="21">
        <f>SUMIF(Spesifikasi!$C$8:$C$115,"Beranda Nusantara",Spesifikasi!$D$8:$D$115)</f>
        <v>0</v>
      </c>
      <c r="E10" s="25">
        <f t="shared" si="1"/>
        <v>0</v>
      </c>
      <c r="F10" s="25">
        <f t="shared" si="2"/>
        <v>0</v>
      </c>
    </row>
    <row r="11">
      <c r="C11" s="25" t="s">
        <v>555</v>
      </c>
      <c r="D11" s="21">
        <f>SUMIF(Spesifikasi!$C$8:$C$115,"Warta Berita",Spesifikasi!$D$8:$D$115)/3</f>
        <v>0.02083333333</v>
      </c>
      <c r="E11" s="25">
        <f t="shared" si="1"/>
        <v>0</v>
      </c>
      <c r="F11" s="25">
        <f t="shared" si="2"/>
        <v>30</v>
      </c>
    </row>
    <row r="12">
      <c r="C12" s="25" t="s">
        <v>556</v>
      </c>
      <c r="D12" s="21">
        <f>SUMIF(Spesifikasi!$C$8:$C$115,"Warta Berita",Spesifikasi!$D$8:$D$115)/3</f>
        <v>0.02083333333</v>
      </c>
      <c r="E12" s="25">
        <f t="shared" si="1"/>
        <v>0</v>
      </c>
      <c r="F12" s="25">
        <f t="shared" si="2"/>
        <v>30</v>
      </c>
    </row>
    <row r="13">
      <c r="B13" s="25" t="s">
        <v>557</v>
      </c>
      <c r="C13" s="25" t="s">
        <v>464</v>
      </c>
      <c r="D13" s="21">
        <f>SUMIF(Spesifikasi!$C$8:$C$115,"*"&amp;C13&amp;"*",Spesifikasi!$D$8:$D$115)</f>
        <v>0.02083333333</v>
      </c>
      <c r="E13" s="25">
        <f t="shared" si="1"/>
        <v>0</v>
      </c>
      <c r="F13" s="25">
        <f t="shared" si="2"/>
        <v>30</v>
      </c>
    </row>
    <row r="14">
      <c r="C14" s="25" t="s">
        <v>466</v>
      </c>
      <c r="D14" s="21">
        <f>SUMIF(Spesifikasi!$C$8:$C$115,"*"&amp;C14&amp;"*",Spesifikasi!$D$8:$D$115)</f>
        <v>0</v>
      </c>
      <c r="E14" s="25">
        <f t="shared" si="1"/>
        <v>0</v>
      </c>
      <c r="F14" s="25">
        <f t="shared" si="2"/>
        <v>0</v>
      </c>
    </row>
    <row r="15">
      <c r="B15" s="25" t="s">
        <v>558</v>
      </c>
      <c r="C15" s="25" t="s">
        <v>559</v>
      </c>
      <c r="D15" s="21">
        <f>SUMIF(Spesifikasi!$C$8:$C$115,"*"&amp;C15&amp;"*",Spesifikasi!$D$8:$D$115)</f>
        <v>0</v>
      </c>
      <c r="E15" s="25">
        <f t="shared" si="1"/>
        <v>0</v>
      </c>
      <c r="F15" s="25">
        <f t="shared" si="2"/>
        <v>0</v>
      </c>
    </row>
    <row r="16">
      <c r="B16" s="25" t="s">
        <v>560</v>
      </c>
      <c r="C16" s="25" t="s">
        <v>561</v>
      </c>
      <c r="D16" s="21">
        <f>SUMIF(Spesifikasi!$C$8:$C$115,"*"&amp;C16&amp;"*",Spesifikasi!$D$8:$D$115)</f>
        <v>0.004398148148</v>
      </c>
      <c r="E16" s="25">
        <f t="shared" si="1"/>
        <v>0</v>
      </c>
      <c r="F16" s="25">
        <f t="shared" si="2"/>
        <v>6</v>
      </c>
    </row>
    <row r="17">
      <c r="C17" s="25" t="s">
        <v>469</v>
      </c>
      <c r="D17" s="21">
        <f>SUMIF(Spesifikasi!$C$8:$C$115,"*"&amp;C17&amp;"*",Spesifikasi!$D$8:$D$115)</f>
        <v>0.0006944444444</v>
      </c>
      <c r="E17" s="25">
        <f t="shared" si="1"/>
        <v>0</v>
      </c>
      <c r="F17" s="25">
        <f t="shared" si="2"/>
        <v>1</v>
      </c>
    </row>
    <row r="18">
      <c r="C18" s="25" t="s">
        <v>470</v>
      </c>
      <c r="D18" s="21">
        <f>SUMIF(Spesifikasi!$C$8:$C$115,"*"&amp;C18&amp;"*",Spesifikasi!$D$8:$D$115)</f>
        <v>0</v>
      </c>
      <c r="E18" s="25">
        <f t="shared" si="1"/>
        <v>0</v>
      </c>
      <c r="F18" s="25">
        <f t="shared" si="2"/>
        <v>0</v>
      </c>
    </row>
    <row r="19">
      <c r="C19" s="25" t="s">
        <v>472</v>
      </c>
      <c r="D19" s="21">
        <f>SUMIF(Spesifikasi!$C$8:$C$115,"*"&amp;C19&amp;"*",Spesifikasi!$D$8:$D$115)</f>
        <v>0</v>
      </c>
      <c r="E19" s="25">
        <f t="shared" si="1"/>
        <v>0</v>
      </c>
      <c r="F19" s="25">
        <f t="shared" si="2"/>
        <v>0</v>
      </c>
    </row>
    <row r="20">
      <c r="C20" s="25" t="s">
        <v>473</v>
      </c>
      <c r="D20" s="21">
        <f>SUMIF(Spesifikasi!$C$8:$C$115,"*"&amp;C20&amp;"*",Spesifikasi!$D$8:$D$115)</f>
        <v>0</v>
      </c>
      <c r="E20" s="25">
        <f t="shared" si="1"/>
        <v>0</v>
      </c>
      <c r="F20" s="25">
        <f t="shared" si="2"/>
        <v>0</v>
      </c>
    </row>
    <row r="21" ht="15.75" customHeight="1">
      <c r="C21" s="25" t="s">
        <v>477</v>
      </c>
      <c r="D21" s="21">
        <f>SUMIF(Spesifikasi!$C$8:$C$115,"*"&amp;C21&amp;"*",Spesifikasi!$D$8:$D$115)</f>
        <v>0</v>
      </c>
      <c r="E21" s="25">
        <f t="shared" si="1"/>
        <v>0</v>
      </c>
      <c r="F21" s="25">
        <f t="shared" si="2"/>
        <v>0</v>
      </c>
    </row>
    <row r="22" ht="15.75" customHeight="1">
      <c r="C22" s="25" t="s">
        <v>478</v>
      </c>
      <c r="D22" s="21">
        <f>SUMIF(Spesifikasi!$C$8:$C$115,"*"&amp;C22&amp;"*",Spesifikasi!$D$8:$D$115)</f>
        <v>0</v>
      </c>
      <c r="E22" s="25">
        <f t="shared" si="1"/>
        <v>0</v>
      </c>
      <c r="F22" s="25">
        <f t="shared" si="2"/>
        <v>0</v>
      </c>
    </row>
    <row r="23" ht="15.75" customHeight="1">
      <c r="C23" s="25" t="s">
        <v>476</v>
      </c>
      <c r="D23" s="21">
        <f>SUMIF(Spesifikasi!$C$8:$C$115,"*"&amp;C23&amp;"*",Spesifikasi!$D$8:$D$115)</f>
        <v>0</v>
      </c>
      <c r="E23" s="25">
        <f t="shared" si="1"/>
        <v>0</v>
      </c>
      <c r="F23" s="25">
        <f t="shared" si="2"/>
        <v>0</v>
      </c>
    </row>
    <row r="24" ht="15.75" customHeight="1">
      <c r="C24" s="25" t="s">
        <v>475</v>
      </c>
      <c r="D24" s="21">
        <f>SUMIF(Spesifikasi!$C$8:$C$115,"*"&amp;C24&amp;"*",Spesifikasi!$D$8:$D$115)</f>
        <v>0.005787037037</v>
      </c>
      <c r="E24" s="25">
        <f t="shared" si="1"/>
        <v>0</v>
      </c>
      <c r="F24" s="25">
        <f t="shared" si="2"/>
        <v>8</v>
      </c>
    </row>
    <row r="25" ht="15.75" customHeight="1">
      <c r="C25" s="25" t="s">
        <v>471</v>
      </c>
      <c r="D25" s="21">
        <f>SUMIF(Spesifikasi!$C$8:$C$115,"*"&amp;C25&amp;"*",Spesifikasi!$D$8:$D$115)</f>
        <v>0</v>
      </c>
      <c r="E25" s="25">
        <f t="shared" si="1"/>
        <v>0</v>
      </c>
      <c r="F25" s="25">
        <f t="shared" si="2"/>
        <v>0</v>
      </c>
    </row>
    <row r="26" ht="15.75" customHeight="1">
      <c r="C26" s="219"/>
      <c r="D26" s="21"/>
    </row>
    <row r="27" ht="15.75" customHeight="1">
      <c r="D27" s="21"/>
    </row>
    <row r="28" ht="15.75" customHeight="1">
      <c r="C28" s="269" t="s">
        <v>550</v>
      </c>
      <c r="D28" s="270">
        <f>SUM(D8:D25)</f>
        <v>0.09421296296</v>
      </c>
      <c r="E28" s="271">
        <f>INT(HOUR(D28)+DAY(D28)*24)</f>
        <v>722</v>
      </c>
      <c r="F28" s="269">
        <f>INT(MINUTE(D28))</f>
        <v>15</v>
      </c>
    </row>
    <row r="29" ht="15.75" customHeight="1">
      <c r="D29" s="21"/>
    </row>
    <row r="30" ht="15.75" customHeight="1">
      <c r="D30" s="21"/>
    </row>
    <row r="31" ht="15.75" customHeight="1">
      <c r="D31" s="21"/>
    </row>
    <row r="32" ht="15.75" customHeight="1">
      <c r="D32" s="21"/>
    </row>
    <row r="33" ht="15.75" customHeight="1">
      <c r="D33" s="21"/>
    </row>
    <row r="34" ht="15.75" customHeight="1">
      <c r="D34" s="21"/>
    </row>
    <row r="35" ht="15.75" customHeight="1">
      <c r="D35" s="21"/>
    </row>
    <row r="36" ht="15.75" customHeight="1">
      <c r="D36" s="21"/>
    </row>
    <row r="37" ht="15.75" customHeight="1">
      <c r="D37" s="21"/>
    </row>
    <row r="38" ht="15.75" customHeight="1">
      <c r="D38" s="21"/>
    </row>
    <row r="39" ht="15.75" customHeight="1">
      <c r="D39" s="21"/>
    </row>
    <row r="40" ht="15.75" customHeight="1">
      <c r="D40" s="21"/>
    </row>
    <row r="41" ht="15.75" customHeight="1">
      <c r="D41" s="21"/>
    </row>
    <row r="42" ht="15.75" customHeight="1">
      <c r="D42" s="21"/>
    </row>
    <row r="43" ht="15.75" customHeight="1">
      <c r="D43" s="21"/>
    </row>
    <row r="44" ht="15.75" customHeight="1">
      <c r="D44" s="21"/>
    </row>
    <row r="45" ht="15.75" customHeight="1">
      <c r="D45" s="21"/>
    </row>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6">
    <mergeCell ref="A1:J1"/>
    <mergeCell ref="A6:A7"/>
    <mergeCell ref="B6:B7"/>
    <mergeCell ref="C6:C7"/>
    <mergeCell ref="E6:F6"/>
    <mergeCell ref="G6:G7"/>
  </mergeCells>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8.0"/>
    <col customWidth="1" min="2" max="2" width="20.86"/>
    <col customWidth="1" min="3" max="3" width="32.29"/>
    <col customWidth="1" min="4" max="4" width="10.71"/>
    <col customWidth="1" min="5" max="5" width="17.29"/>
    <col customWidth="1" min="6" max="6" width="14.14"/>
    <col customWidth="1" min="7" max="7" width="24.14"/>
    <col customWidth="1" min="8" max="26" width="8.0"/>
  </cols>
  <sheetData>
    <row r="1" ht="15.75" customHeight="1">
      <c r="A1" s="253" t="s">
        <v>562</v>
      </c>
    </row>
    <row r="3">
      <c r="A3" s="254"/>
      <c r="B3" s="255" t="s">
        <v>444</v>
      </c>
      <c r="C3" s="255"/>
      <c r="D3" s="255"/>
      <c r="E3" s="254"/>
      <c r="F3" s="254"/>
      <c r="G3" s="255" t="s">
        <v>445</v>
      </c>
      <c r="H3" s="254"/>
      <c r="I3" s="254"/>
      <c r="J3" s="254"/>
    </row>
    <row r="4">
      <c r="A4" s="254"/>
      <c r="B4" s="255" t="s">
        <v>446</v>
      </c>
      <c r="C4" s="254"/>
      <c r="D4" s="254"/>
      <c r="E4" s="254"/>
      <c r="F4" s="254"/>
      <c r="G4" s="255" t="s">
        <v>563</v>
      </c>
      <c r="H4" s="254"/>
      <c r="I4" s="254"/>
      <c r="J4" s="254"/>
    </row>
    <row r="6">
      <c r="A6" s="256" t="s">
        <v>448</v>
      </c>
      <c r="B6" s="256" t="s">
        <v>449</v>
      </c>
      <c r="C6" s="256" t="s">
        <v>450</v>
      </c>
      <c r="D6" s="256"/>
      <c r="E6" s="256" t="s">
        <v>451</v>
      </c>
      <c r="G6" s="256"/>
    </row>
    <row r="7">
      <c r="D7" s="256"/>
      <c r="E7" s="256" t="s">
        <v>454</v>
      </c>
      <c r="F7" s="256" t="s">
        <v>455</v>
      </c>
    </row>
    <row r="8">
      <c r="A8" s="25">
        <v>1.0</v>
      </c>
      <c r="B8" s="25" t="s">
        <v>564</v>
      </c>
      <c r="C8" s="25" t="s">
        <v>480</v>
      </c>
      <c r="D8" s="21">
        <f>SUMIF(Spesifikasi!$C$8:$C$115,"*"&amp;C8&amp;"*",Spesifikasi!$D$8:$D$115)</f>
        <v>0</v>
      </c>
      <c r="E8" s="25">
        <f t="shared" ref="E8:E42" si="1">HOUR(D8)</f>
        <v>0</v>
      </c>
      <c r="F8" s="25">
        <f t="shared" ref="F8:F42" si="2">MINUTE(D8)</f>
        <v>0</v>
      </c>
    </row>
    <row r="9">
      <c r="C9" s="25" t="s">
        <v>481</v>
      </c>
      <c r="D9" s="21">
        <f>SUMIF(Spesifikasi!$C$8:$C$115,"*"&amp;C9&amp;"*",Spesifikasi!$D$8:$D$115)</f>
        <v>0</v>
      </c>
      <c r="E9" s="25">
        <f t="shared" si="1"/>
        <v>0</v>
      </c>
      <c r="F9" s="25">
        <f t="shared" si="2"/>
        <v>0</v>
      </c>
    </row>
    <row r="10">
      <c r="C10" s="25" t="s">
        <v>482</v>
      </c>
      <c r="D10" s="21">
        <f>SUMIF(Spesifikasi!$C$8:$C$115,"*"&amp;C10&amp;"*",Spesifikasi!$D$8:$D$115)</f>
        <v>0</v>
      </c>
      <c r="E10" s="25">
        <f t="shared" si="1"/>
        <v>0</v>
      </c>
      <c r="F10" s="25">
        <f t="shared" si="2"/>
        <v>0</v>
      </c>
    </row>
    <row r="11">
      <c r="C11" s="25" t="s">
        <v>483</v>
      </c>
      <c r="D11" s="21">
        <f>SUMIF(Spesifikasi!$C$8:$C$115,"*"&amp;C11&amp;"*",Spesifikasi!$D$8:$D$115)</f>
        <v>0.00380787037</v>
      </c>
      <c r="E11" s="25">
        <f t="shared" si="1"/>
        <v>0</v>
      </c>
      <c r="F11" s="25">
        <f t="shared" si="2"/>
        <v>5</v>
      </c>
    </row>
    <row r="12">
      <c r="C12" s="25" t="s">
        <v>484</v>
      </c>
      <c r="D12" s="21">
        <f>SUMIF(Spesifikasi!$C$8:$C$115,"*"&amp;C12&amp;"*",Spesifikasi!$D$8:$D$115)</f>
        <v>0.00380787037</v>
      </c>
      <c r="E12" s="25">
        <f t="shared" si="1"/>
        <v>0</v>
      </c>
      <c r="F12" s="25">
        <f t="shared" si="2"/>
        <v>5</v>
      </c>
    </row>
    <row r="13">
      <c r="C13" s="25" t="s">
        <v>485</v>
      </c>
      <c r="D13" s="21">
        <f>SUMIF(Spesifikasi!$C$8:$C$115,"*"&amp;C13&amp;"*",Spesifikasi!$D$8:$D$115)</f>
        <v>0</v>
      </c>
      <c r="E13" s="25">
        <f t="shared" si="1"/>
        <v>0</v>
      </c>
      <c r="F13" s="25">
        <f t="shared" si="2"/>
        <v>0</v>
      </c>
    </row>
    <row r="14">
      <c r="C14" s="25" t="s">
        <v>486</v>
      </c>
      <c r="D14" s="21">
        <f>SUMIF(Spesifikasi!$C$8:$C$115,"*"&amp;C14&amp;"*",Spesifikasi!$D$8:$D$115)</f>
        <v>0</v>
      </c>
      <c r="E14" s="25">
        <f t="shared" si="1"/>
        <v>0</v>
      </c>
      <c r="F14" s="25">
        <f t="shared" si="2"/>
        <v>0</v>
      </c>
    </row>
    <row r="15">
      <c r="C15" s="25" t="s">
        <v>313</v>
      </c>
      <c r="D15" s="21">
        <f>SUMIF(Spesifikasi!$C$8:$C$115,"*"&amp;C15&amp;"*",Spesifikasi!$D$8:$D$115)</f>
        <v>0.003472222222</v>
      </c>
      <c r="E15" s="25">
        <f t="shared" si="1"/>
        <v>0</v>
      </c>
      <c r="F15" s="25">
        <f t="shared" si="2"/>
        <v>5</v>
      </c>
    </row>
    <row r="16">
      <c r="C16" s="25" t="s">
        <v>487</v>
      </c>
      <c r="D16" s="21">
        <f>SUMIF(Spesifikasi!$C$8:$C$115,"*"&amp;C16&amp;"*",Spesifikasi!$D$8:$D$115)</f>
        <v>0</v>
      </c>
      <c r="E16" s="25">
        <f t="shared" si="1"/>
        <v>0</v>
      </c>
      <c r="F16" s="25">
        <f t="shared" si="2"/>
        <v>0</v>
      </c>
    </row>
    <row r="17">
      <c r="C17" s="25" t="s">
        <v>488</v>
      </c>
      <c r="D17" s="21">
        <f>SUMIF(Spesifikasi!$C$8:$C$115,"*"&amp;C17&amp;"*",Spesifikasi!$D$8:$D$115)</f>
        <v>0</v>
      </c>
      <c r="E17" s="25">
        <f t="shared" si="1"/>
        <v>0</v>
      </c>
      <c r="F17" s="25">
        <f t="shared" si="2"/>
        <v>0</v>
      </c>
    </row>
    <row r="18">
      <c r="C18" s="25" t="s">
        <v>489</v>
      </c>
      <c r="D18" s="21">
        <f>SUMIF(Spesifikasi!$C$8:$C$115,"*"&amp;C18&amp;"*",Spesifikasi!$D$8:$D$115)</f>
        <v>0</v>
      </c>
      <c r="E18" s="25">
        <f t="shared" si="1"/>
        <v>0</v>
      </c>
      <c r="F18" s="25">
        <f t="shared" si="2"/>
        <v>0</v>
      </c>
    </row>
    <row r="19">
      <c r="C19" s="25" t="s">
        <v>490</v>
      </c>
      <c r="D19" s="21">
        <f>SUMIF(Spesifikasi!$C$8:$C$115,"*"&amp;C19&amp;"*",Spesifikasi!$D$8:$D$115)</f>
        <v>0</v>
      </c>
      <c r="E19" s="25">
        <f t="shared" si="1"/>
        <v>0</v>
      </c>
      <c r="F19" s="25">
        <f t="shared" si="2"/>
        <v>0</v>
      </c>
    </row>
    <row r="20">
      <c r="C20" s="25" t="s">
        <v>491</v>
      </c>
      <c r="D20" s="21">
        <f>SUMIF(Spesifikasi!$C$8:$C$115,"*"&amp;C20&amp;"*",Spesifikasi!$D$8:$D$115)</f>
        <v>0</v>
      </c>
      <c r="E20" s="25">
        <f t="shared" si="1"/>
        <v>0</v>
      </c>
      <c r="F20" s="25">
        <f t="shared" si="2"/>
        <v>0</v>
      </c>
    </row>
    <row r="21" ht="15.75" customHeight="1">
      <c r="C21" s="25" t="s">
        <v>492</v>
      </c>
      <c r="D21" s="21">
        <f>SUMIF(Spesifikasi!$C$8:$C$115,"*"&amp;C21&amp;"*",Spesifikasi!$D$8:$D$115)</f>
        <v>0.005543981481</v>
      </c>
      <c r="E21" s="25">
        <f t="shared" si="1"/>
        <v>0</v>
      </c>
      <c r="F21" s="25">
        <f t="shared" si="2"/>
        <v>7</v>
      </c>
    </row>
    <row r="22" ht="15.75" customHeight="1">
      <c r="C22" s="25" t="s">
        <v>493</v>
      </c>
      <c r="D22" s="21">
        <f>SUMIF(Spesifikasi!$C$8:$C$115,"*"&amp;C22&amp;"*",Spesifikasi!$D$8:$D$115)</f>
        <v>0</v>
      </c>
      <c r="E22" s="25">
        <f t="shared" si="1"/>
        <v>0</v>
      </c>
      <c r="F22" s="25">
        <f t="shared" si="2"/>
        <v>0</v>
      </c>
    </row>
    <row r="23" ht="15.75" customHeight="1">
      <c r="C23" s="25" t="s">
        <v>494</v>
      </c>
      <c r="D23" s="21">
        <f>SUMIF(Spesifikasi!$C$8:$C$115,"*"&amp;C23&amp;"*",Spesifikasi!$D$8:$D$115)</f>
        <v>0</v>
      </c>
      <c r="E23" s="25">
        <f t="shared" si="1"/>
        <v>0</v>
      </c>
      <c r="F23" s="25">
        <f t="shared" si="2"/>
        <v>0</v>
      </c>
    </row>
    <row r="24" ht="15.75" customHeight="1">
      <c r="C24" s="25" t="s">
        <v>495</v>
      </c>
      <c r="D24" s="21">
        <f>SUMIF(Spesifikasi!$C$8:$C$115,"*"&amp;C24&amp;"*",Spesifikasi!$D$8:$D$115)</f>
        <v>0.02083333333</v>
      </c>
      <c r="E24" s="25">
        <f t="shared" si="1"/>
        <v>0</v>
      </c>
      <c r="F24" s="25">
        <f t="shared" si="2"/>
        <v>30</v>
      </c>
    </row>
    <row r="25" ht="15.75" customHeight="1">
      <c r="C25" s="25" t="s">
        <v>496</v>
      </c>
      <c r="D25" s="21">
        <f>SUMIF(Spesifikasi!$C$8:$C$115,"*"&amp;C25&amp;"*",Spesifikasi!$D$8:$D$115)</f>
        <v>0</v>
      </c>
      <c r="E25" s="25">
        <f t="shared" si="1"/>
        <v>0</v>
      </c>
      <c r="F25" s="25">
        <f t="shared" si="2"/>
        <v>0</v>
      </c>
    </row>
    <row r="26" ht="15.75" customHeight="1">
      <c r="C26" s="25" t="s">
        <v>497</v>
      </c>
      <c r="D26" s="21">
        <f>SUMIF(Spesifikasi!$C$8:$C$115,"*"&amp;C26&amp;"*",Spesifikasi!$D$8:$D$115)</f>
        <v>0</v>
      </c>
      <c r="E26" s="25">
        <f t="shared" si="1"/>
        <v>0</v>
      </c>
      <c r="F26" s="25">
        <f t="shared" si="2"/>
        <v>0</v>
      </c>
    </row>
    <row r="27" ht="15.75" customHeight="1">
      <c r="C27" s="25" t="s">
        <v>507</v>
      </c>
      <c r="D27" s="21">
        <f>SUMIF(Spesifikasi!$C$8:$C$115,"*"&amp;C27&amp;"*",Spesifikasi!$D$8:$D$115)</f>
        <v>0</v>
      </c>
      <c r="E27" s="25">
        <f t="shared" si="1"/>
        <v>0</v>
      </c>
      <c r="F27" s="25">
        <f t="shared" si="2"/>
        <v>0</v>
      </c>
    </row>
    <row r="28" ht="15.75" customHeight="1">
      <c r="C28" s="25" t="s">
        <v>498</v>
      </c>
      <c r="D28" s="21">
        <f>SUMIF(Spesifikasi!$C$8:$C$115,"*"&amp;C28&amp;"*",Spesifikasi!$D$8:$D$115)</f>
        <v>0</v>
      </c>
      <c r="E28" s="25">
        <f t="shared" si="1"/>
        <v>0</v>
      </c>
      <c r="F28" s="25">
        <f t="shared" si="2"/>
        <v>0</v>
      </c>
    </row>
    <row r="29" ht="15.75" customHeight="1">
      <c r="C29" s="25" t="s">
        <v>499</v>
      </c>
      <c r="D29" s="21">
        <f>SUMIF(Spesifikasi!$C$8:$C$115,"*"&amp;C29&amp;"*",Spesifikasi!$D$8:$D$115)</f>
        <v>0</v>
      </c>
      <c r="E29" s="25">
        <f t="shared" si="1"/>
        <v>0</v>
      </c>
      <c r="F29" s="25">
        <f t="shared" si="2"/>
        <v>0</v>
      </c>
    </row>
    <row r="30" ht="15.75" customHeight="1">
      <c r="C30" s="25" t="s">
        <v>493</v>
      </c>
      <c r="D30" s="21">
        <f>SUMIF(Spesifikasi!$C$8:$C$115,"*"&amp;C30&amp;"*",Spesifikasi!$D$8:$D$115)</f>
        <v>0</v>
      </c>
      <c r="E30" s="25">
        <f t="shared" si="1"/>
        <v>0</v>
      </c>
      <c r="F30" s="25">
        <f t="shared" si="2"/>
        <v>0</v>
      </c>
    </row>
    <row r="31" ht="15.75" customHeight="1">
      <c r="C31" s="25" t="s">
        <v>500</v>
      </c>
      <c r="D31" s="21">
        <f>SUMIF(Spesifikasi!$C$8:$C$115,"*"&amp;C31&amp;"*",Spesifikasi!$D$8:$D$115)</f>
        <v>0</v>
      </c>
      <c r="E31" s="25">
        <f t="shared" si="1"/>
        <v>0</v>
      </c>
      <c r="F31" s="25">
        <f t="shared" si="2"/>
        <v>0</v>
      </c>
    </row>
    <row r="32" ht="15.75" customHeight="1">
      <c r="C32" s="25" t="s">
        <v>501</v>
      </c>
      <c r="D32" s="21">
        <f>SUMIF(Spesifikasi!$C$8:$C$115,"*"&amp;C32&amp;"*",Spesifikasi!$D$8:$D$115)</f>
        <v>0</v>
      </c>
      <c r="E32" s="25">
        <f t="shared" si="1"/>
        <v>0</v>
      </c>
      <c r="F32" s="25">
        <f t="shared" si="2"/>
        <v>0</v>
      </c>
    </row>
    <row r="33" ht="15.75" customHeight="1">
      <c r="C33" s="25" t="s">
        <v>565</v>
      </c>
      <c r="D33" s="21">
        <f>SUMIF(Spesifikasi!$C$8:$C$115,"*"&amp;C33&amp;"*",Spesifikasi!$D$8:$D$115)</f>
        <v>0</v>
      </c>
      <c r="E33" s="25">
        <f t="shared" si="1"/>
        <v>0</v>
      </c>
      <c r="F33" s="25">
        <f t="shared" si="2"/>
        <v>0</v>
      </c>
    </row>
    <row r="34" ht="15.75" customHeight="1">
      <c r="C34" s="25" t="s">
        <v>566</v>
      </c>
      <c r="D34" s="21">
        <f>SUMIF(Spesifikasi!$C$8:$C$115,"*"&amp;C34&amp;"*",Spesifikasi!$D$8:$D$115)</f>
        <v>0</v>
      </c>
      <c r="E34" s="25">
        <f t="shared" si="1"/>
        <v>0</v>
      </c>
      <c r="F34" s="25">
        <f t="shared" si="2"/>
        <v>0</v>
      </c>
    </row>
    <row r="35" ht="15.75" customHeight="1">
      <c r="C35" s="25" t="s">
        <v>503</v>
      </c>
      <c r="D35" s="21">
        <f>SUMIF(Spesifikasi!$C$8:$C$115,"*"&amp;C35&amp;"*",Spesifikasi!$D$8:$D$115)</f>
        <v>0</v>
      </c>
      <c r="E35" s="25">
        <f t="shared" si="1"/>
        <v>0</v>
      </c>
      <c r="F35" s="25">
        <f t="shared" si="2"/>
        <v>0</v>
      </c>
    </row>
    <row r="36" ht="15.75" customHeight="1">
      <c r="C36" s="25" t="s">
        <v>509</v>
      </c>
      <c r="D36" s="21">
        <f>SUMIF(Spesifikasi!$C$8:$C$115,"*"&amp;C36&amp;"*",Spesifikasi!$D$8:$D$115)</f>
        <v>0</v>
      </c>
      <c r="E36" s="25">
        <f t="shared" si="1"/>
        <v>0</v>
      </c>
      <c r="F36" s="25">
        <f t="shared" si="2"/>
        <v>0</v>
      </c>
    </row>
    <row r="37" ht="15.75" customHeight="1">
      <c r="C37" s="25" t="s">
        <v>510</v>
      </c>
      <c r="D37" s="21">
        <f>SUMIF(Spesifikasi!$C$8:$C$115,"*"&amp;C37&amp;"*",Spesifikasi!$D$8:$D$115)</f>
        <v>0</v>
      </c>
      <c r="E37" s="25">
        <f t="shared" si="1"/>
        <v>0</v>
      </c>
      <c r="F37" s="25">
        <f t="shared" si="2"/>
        <v>0</v>
      </c>
    </row>
    <row r="38" ht="15.75" customHeight="1">
      <c r="C38" s="25" t="s">
        <v>511</v>
      </c>
      <c r="D38" s="21">
        <f>SUMIF(Spesifikasi!$C$8:$C$115,"*"&amp;C38&amp;"*",Spesifikasi!$D$8:$D$115)</f>
        <v>0</v>
      </c>
      <c r="E38" s="25">
        <f t="shared" si="1"/>
        <v>0</v>
      </c>
      <c r="F38" s="25">
        <f t="shared" si="2"/>
        <v>0</v>
      </c>
    </row>
    <row r="39" ht="15.75" customHeight="1">
      <c r="C39" s="25" t="s">
        <v>512</v>
      </c>
      <c r="D39" s="21">
        <f>SUMIF(Spesifikasi!$C$8:$C$115,"*"&amp;C39&amp;"*",Spesifikasi!$D$8:$D$115)</f>
        <v>0</v>
      </c>
      <c r="E39" s="25">
        <f t="shared" si="1"/>
        <v>0</v>
      </c>
      <c r="F39" s="25">
        <f t="shared" si="2"/>
        <v>0</v>
      </c>
    </row>
    <row r="40" ht="15.75" customHeight="1">
      <c r="C40" s="25" t="s">
        <v>513</v>
      </c>
      <c r="D40" s="21">
        <f>SUMIF(Spesifikasi!$C$8:$C$115,"*"&amp;C40&amp;"*",Spesifikasi!$D$8:$D$115)</f>
        <v>0</v>
      </c>
      <c r="E40" s="25">
        <f t="shared" si="1"/>
        <v>0</v>
      </c>
      <c r="F40" s="25">
        <f t="shared" si="2"/>
        <v>0</v>
      </c>
    </row>
    <row r="41" ht="15.75" customHeight="1">
      <c r="C41" s="25" t="s">
        <v>514</v>
      </c>
      <c r="D41" s="21">
        <f>SUMIF(Spesifikasi!$C$8:$C$115,"*"&amp;C41&amp;"*",Spesifikasi!$D$8:$D$115)</f>
        <v>0</v>
      </c>
      <c r="E41" s="25">
        <f t="shared" si="1"/>
        <v>0</v>
      </c>
      <c r="F41" s="25">
        <f t="shared" si="2"/>
        <v>0</v>
      </c>
    </row>
    <row r="42" ht="15.75" customHeight="1">
      <c r="C42" s="25" t="s">
        <v>506</v>
      </c>
      <c r="D42" s="21">
        <f>SUMIF(Spesifikasi!$C$8:$C$115,"*"&amp;C42&amp;"*",Spesifikasi!$D$8:$D$115)</f>
        <v>0.007638888889</v>
      </c>
      <c r="E42" s="25">
        <f t="shared" si="1"/>
        <v>0</v>
      </c>
      <c r="F42" s="25">
        <f t="shared" si="2"/>
        <v>11</v>
      </c>
    </row>
    <row r="43" ht="15.75" customHeight="1">
      <c r="D43" s="21"/>
    </row>
    <row r="44" ht="15.75" customHeight="1">
      <c r="B44" s="25" t="s">
        <v>567</v>
      </c>
      <c r="C44" s="25" t="s">
        <v>504</v>
      </c>
      <c r="D44" s="21">
        <f>SUMIF(Spesifikasi!$C$8:$C$115,"*"&amp;C44&amp;"*",Spesifikasi!$D$8:$D$115)</f>
        <v>0</v>
      </c>
      <c r="E44" s="25">
        <f t="shared" ref="E44:E45" si="3">HOUR(D44)</f>
        <v>0</v>
      </c>
      <c r="F44" s="25">
        <f t="shared" ref="F44:F45" si="4">MINUTE(D44)</f>
        <v>0</v>
      </c>
    </row>
    <row r="45" ht="15.75" customHeight="1">
      <c r="C45" s="25" t="s">
        <v>505</v>
      </c>
      <c r="D45" s="21">
        <f>SUMIF(Spesifikasi!$C$8:$C$115,"*"&amp;C45&amp;"*",Spesifikasi!$D$8:$D$115)</f>
        <v>0</v>
      </c>
      <c r="E45" s="25">
        <f t="shared" si="3"/>
        <v>0</v>
      </c>
      <c r="F45" s="25">
        <f t="shared" si="4"/>
        <v>0</v>
      </c>
    </row>
    <row r="46" ht="15.75" customHeight="1">
      <c r="D46" s="21"/>
    </row>
    <row r="47" ht="15.75" customHeight="1">
      <c r="C47" s="269" t="s">
        <v>550</v>
      </c>
      <c r="D47" s="270">
        <f>SUM(D8:D45)</f>
        <v>0.04510416667</v>
      </c>
      <c r="E47" s="271">
        <f>INT(HOUR(D47)+DAY(D47)*24)</f>
        <v>721</v>
      </c>
      <c r="F47" s="269">
        <f>INT(MINUTE(D47))</f>
        <v>4</v>
      </c>
    </row>
    <row r="48" ht="15.75" customHeight="1">
      <c r="D48" s="21"/>
    </row>
    <row r="49" ht="15.75" customHeight="1">
      <c r="D49" s="21"/>
    </row>
    <row r="50" ht="15.75" customHeight="1">
      <c r="D50" s="21"/>
    </row>
    <row r="51" ht="15.75" customHeight="1">
      <c r="D51" s="21"/>
    </row>
    <row r="52" ht="15.75" customHeight="1">
      <c r="D52" s="21"/>
    </row>
    <row r="53" ht="15.75" customHeight="1">
      <c r="D53" s="21"/>
    </row>
    <row r="54" ht="15.75" customHeight="1">
      <c r="D54" s="21"/>
    </row>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6">
    <mergeCell ref="A1:J1"/>
    <mergeCell ref="A6:A7"/>
    <mergeCell ref="B6:B7"/>
    <mergeCell ref="C6:C7"/>
    <mergeCell ref="E6:F6"/>
    <mergeCell ref="G6:G7"/>
  </mergeCells>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8.0"/>
    <col customWidth="1" min="2" max="2" width="20.86"/>
    <col customWidth="1" min="3" max="3" width="32.57"/>
    <col customWidth="1" min="4" max="4" width="10.71"/>
    <col customWidth="1" min="5" max="5" width="17.29"/>
    <col customWidth="1" min="6" max="6" width="14.14"/>
    <col customWidth="1" min="7" max="7" width="24.14"/>
    <col customWidth="1" min="8" max="26" width="8.0"/>
  </cols>
  <sheetData>
    <row r="1" ht="15.75" customHeight="1">
      <c r="A1" s="253" t="s">
        <v>568</v>
      </c>
    </row>
    <row r="3">
      <c r="A3" s="254"/>
      <c r="B3" s="255" t="s">
        <v>444</v>
      </c>
      <c r="C3" s="255"/>
      <c r="D3" s="255"/>
      <c r="E3" s="254"/>
      <c r="F3" s="254"/>
      <c r="G3" s="255" t="s">
        <v>445</v>
      </c>
      <c r="H3" s="254"/>
      <c r="I3" s="254"/>
      <c r="J3" s="254"/>
    </row>
    <row r="4">
      <c r="A4" s="254"/>
      <c r="B4" s="255" t="s">
        <v>446</v>
      </c>
      <c r="C4" s="254"/>
      <c r="D4" s="254"/>
      <c r="E4" s="254"/>
      <c r="F4" s="254"/>
      <c r="G4" s="272">
        <v>44907.0</v>
      </c>
      <c r="H4" s="254"/>
      <c r="I4" s="254"/>
      <c r="J4" s="254"/>
    </row>
    <row r="6">
      <c r="A6" s="256" t="s">
        <v>448</v>
      </c>
      <c r="B6" s="256" t="s">
        <v>449</v>
      </c>
      <c r="C6" s="256" t="s">
        <v>450</v>
      </c>
      <c r="D6" s="256"/>
      <c r="E6" s="256" t="s">
        <v>451</v>
      </c>
      <c r="G6" s="256"/>
    </row>
    <row r="7">
      <c r="D7" s="256"/>
      <c r="E7" s="256" t="s">
        <v>454</v>
      </c>
      <c r="F7" s="256" t="s">
        <v>455</v>
      </c>
    </row>
    <row r="8">
      <c r="A8" s="273">
        <v>1.0</v>
      </c>
      <c r="B8" s="273" t="s">
        <v>569</v>
      </c>
      <c r="C8" s="256"/>
      <c r="D8" s="256"/>
      <c r="E8" s="256"/>
      <c r="F8" s="256"/>
      <c r="G8" s="256"/>
    </row>
    <row r="9">
      <c r="A9" s="25" t="s">
        <v>570</v>
      </c>
      <c r="B9" s="25" t="s">
        <v>571</v>
      </c>
      <c r="C9" s="25" t="s">
        <v>516</v>
      </c>
      <c r="D9" s="21">
        <f>SUMIF(Spesifikasi!$C$8:$C$115,"*"&amp;C9&amp;"*",Spesifikasi!$D$8:$D$115)</f>
        <v>0</v>
      </c>
      <c r="E9" s="25">
        <f t="shared" ref="E9:E16" si="1">HOUR(D9)</f>
        <v>0</v>
      </c>
      <c r="F9" s="25">
        <f t="shared" ref="F9:F16" si="2">MINUTE(D9)</f>
        <v>0</v>
      </c>
    </row>
    <row r="10">
      <c r="C10" s="25" t="s">
        <v>517</v>
      </c>
      <c r="D10" s="21">
        <f>SUMIF(Spesifikasi!$C$8:$C$115,"*"&amp;C10&amp;"*",Spesifikasi!$D$8:$D$115)</f>
        <v>0</v>
      </c>
      <c r="E10" s="25">
        <f t="shared" si="1"/>
        <v>0</v>
      </c>
      <c r="F10" s="25">
        <f t="shared" si="2"/>
        <v>0</v>
      </c>
    </row>
    <row r="11">
      <c r="C11" s="25" t="s">
        <v>518</v>
      </c>
      <c r="D11" s="21">
        <f>SUMIF(Spesifikasi!$C$8:$C$115,"*"&amp;C11&amp;"*",Spesifikasi!$D$8:$D$115)</f>
        <v>0</v>
      </c>
      <c r="E11" s="25">
        <f t="shared" si="1"/>
        <v>0</v>
      </c>
      <c r="F11" s="25">
        <f t="shared" si="2"/>
        <v>0</v>
      </c>
    </row>
    <row r="12">
      <c r="C12" s="25" t="s">
        <v>519</v>
      </c>
      <c r="D12" s="21">
        <f>SUMIF(Spesifikasi!$C$8:$C$115,"*"&amp;C12&amp;"*",Spesifikasi!$D$8:$D$115)</f>
        <v>0</v>
      </c>
      <c r="E12" s="25">
        <f t="shared" si="1"/>
        <v>0</v>
      </c>
      <c r="F12" s="25">
        <f t="shared" si="2"/>
        <v>0</v>
      </c>
    </row>
    <row r="13">
      <c r="C13" s="25" t="s">
        <v>520</v>
      </c>
      <c r="D13" s="21">
        <f>SUMIF(Spesifikasi!$C$8:$C$115,"*"&amp;C13&amp;"*",Spesifikasi!$D$8:$D$115)</f>
        <v>0</v>
      </c>
      <c r="E13" s="25">
        <f t="shared" si="1"/>
        <v>0</v>
      </c>
      <c r="F13" s="25">
        <f t="shared" si="2"/>
        <v>0</v>
      </c>
    </row>
    <row r="14">
      <c r="C14" s="25" t="s">
        <v>521</v>
      </c>
      <c r="D14" s="21">
        <f>SUMIF(Spesifikasi!$C$8:$C$115,"*"&amp;C14&amp;"*",Spesifikasi!$D$8:$D$115)</f>
        <v>0</v>
      </c>
      <c r="E14" s="25">
        <f t="shared" si="1"/>
        <v>0</v>
      </c>
      <c r="F14" s="25">
        <f t="shared" si="2"/>
        <v>0</v>
      </c>
    </row>
    <row r="15">
      <c r="C15" s="25" t="s">
        <v>522</v>
      </c>
      <c r="D15" s="21">
        <f>SUMIF(Spesifikasi!$C$8:$C$115,"*"&amp;C15&amp;"*",Spesifikasi!$D$8:$D$115)</f>
        <v>0</v>
      </c>
      <c r="E15" s="25">
        <f t="shared" si="1"/>
        <v>0</v>
      </c>
      <c r="F15" s="25">
        <f t="shared" si="2"/>
        <v>0</v>
      </c>
    </row>
    <row r="16">
      <c r="C16" s="25" t="s">
        <v>525</v>
      </c>
      <c r="D16" s="21">
        <f>SUMIF(Spesifikasi!$C$8:$C$115,"*"&amp;C16&amp;"*",Spesifikasi!$D$8:$D$115)</f>
        <v>0.1606481481</v>
      </c>
      <c r="E16" s="25">
        <f t="shared" si="1"/>
        <v>3</v>
      </c>
      <c r="F16" s="25">
        <f t="shared" si="2"/>
        <v>51</v>
      </c>
    </row>
    <row r="17">
      <c r="A17" s="25" t="s">
        <v>572</v>
      </c>
      <c r="B17" s="25" t="s">
        <v>573</v>
      </c>
      <c r="C17" s="25" t="s">
        <v>574</v>
      </c>
      <c r="D17" s="21"/>
    </row>
    <row r="18">
      <c r="A18" s="25">
        <v>2.0</v>
      </c>
      <c r="B18" s="25" t="s">
        <v>575</v>
      </c>
      <c r="C18" s="25" t="s">
        <v>523</v>
      </c>
      <c r="D18" s="21">
        <f>SUMIF(Spesifikasi!$C$8:$C$115,"*"&amp;C18&amp;"*",Spesifikasi!$D$8:$D$115)</f>
        <v>0.001388888889</v>
      </c>
      <c r="E18" s="25">
        <f t="shared" ref="E18:E19" si="3">HOUR(D18)</f>
        <v>0</v>
      </c>
      <c r="F18" s="25">
        <f t="shared" ref="F18:F19" si="4">MINUTE(D18)</f>
        <v>2</v>
      </c>
    </row>
    <row r="19">
      <c r="C19" s="25" t="s">
        <v>524</v>
      </c>
      <c r="D19" s="21">
        <f>SUMIF(Spesifikasi!$C$8:$C$115,"*"&amp;C19&amp;"*",Spesifikasi!$D$8:$D$115)</f>
        <v>0</v>
      </c>
      <c r="E19" s="25">
        <f t="shared" si="3"/>
        <v>0</v>
      </c>
      <c r="F19" s="25">
        <f t="shared" si="4"/>
        <v>0</v>
      </c>
    </row>
    <row r="20">
      <c r="D20" s="21"/>
    </row>
    <row r="21" ht="15.75" customHeight="1">
      <c r="D21" s="21"/>
    </row>
    <row r="22" ht="15.75" customHeight="1">
      <c r="C22" s="274" t="s">
        <v>550</v>
      </c>
      <c r="D22" s="275">
        <f>SUM(D9:D20)</f>
        <v>0.162037037</v>
      </c>
      <c r="E22" s="276">
        <f>INT(HOUR(D22)+DAY(D22)*24)</f>
        <v>723</v>
      </c>
      <c r="F22" s="274">
        <f>INT(MINUTE(D22))</f>
        <v>53</v>
      </c>
    </row>
    <row r="23" ht="15.75" customHeight="1">
      <c r="D23" s="21"/>
    </row>
    <row r="24" ht="15.75" customHeight="1">
      <c r="D24" s="21"/>
    </row>
    <row r="25" ht="15.75" customHeight="1">
      <c r="D25" s="21"/>
    </row>
    <row r="26" ht="15.75" customHeight="1">
      <c r="D26" s="21"/>
    </row>
    <row r="27" ht="15.75" customHeight="1">
      <c r="D27" s="21"/>
    </row>
    <row r="28" ht="15.75" customHeight="1">
      <c r="D28" s="21"/>
    </row>
    <row r="29" ht="15.75" customHeight="1">
      <c r="D29" s="21"/>
    </row>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6">
    <mergeCell ref="A1:J1"/>
    <mergeCell ref="A6:A7"/>
    <mergeCell ref="B6:B7"/>
    <mergeCell ref="C6:C7"/>
    <mergeCell ref="E6:F6"/>
    <mergeCell ref="G6:G7"/>
  </mergeCells>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8.0"/>
    <col customWidth="1" min="2" max="2" width="20.86"/>
    <col customWidth="1" min="3" max="3" width="30.29"/>
    <col customWidth="1" min="4" max="4" width="10.71"/>
    <col customWidth="1" min="5" max="5" width="17.29"/>
    <col customWidth="1" min="6" max="6" width="14.14"/>
    <col customWidth="1" min="7" max="7" width="24.14"/>
    <col customWidth="1" min="8" max="26" width="8.0"/>
  </cols>
  <sheetData>
    <row r="1" ht="15.75" customHeight="1">
      <c r="A1" s="253" t="s">
        <v>568</v>
      </c>
    </row>
    <row r="3">
      <c r="A3" s="254"/>
      <c r="B3" s="255" t="s">
        <v>444</v>
      </c>
      <c r="C3" s="255"/>
      <c r="D3" s="255"/>
      <c r="E3" s="254"/>
      <c r="F3" s="254"/>
      <c r="G3" s="255" t="s">
        <v>445</v>
      </c>
      <c r="H3" s="254"/>
      <c r="I3" s="254"/>
      <c r="J3" s="254"/>
    </row>
    <row r="4">
      <c r="A4" s="254"/>
      <c r="B4" s="255" t="s">
        <v>446</v>
      </c>
      <c r="C4" s="254"/>
      <c r="D4" s="254"/>
      <c r="E4" s="254"/>
      <c r="F4" s="254"/>
      <c r="G4" s="255" t="s">
        <v>576</v>
      </c>
      <c r="H4" s="254"/>
      <c r="I4" s="254"/>
      <c r="J4" s="254"/>
    </row>
    <row r="6">
      <c r="A6" s="256" t="s">
        <v>448</v>
      </c>
      <c r="B6" s="256" t="s">
        <v>449</v>
      </c>
      <c r="C6" s="256" t="s">
        <v>450</v>
      </c>
      <c r="D6" s="256"/>
      <c r="E6" s="256" t="s">
        <v>451</v>
      </c>
      <c r="G6" s="256"/>
    </row>
    <row r="7">
      <c r="D7" s="256"/>
      <c r="E7" s="256" t="s">
        <v>454</v>
      </c>
      <c r="F7" s="256" t="s">
        <v>455</v>
      </c>
    </row>
    <row r="8">
      <c r="A8" s="273">
        <v>1.0</v>
      </c>
      <c r="B8" s="273" t="s">
        <v>577</v>
      </c>
      <c r="C8" s="256"/>
      <c r="D8" s="256"/>
      <c r="E8" s="256"/>
      <c r="F8" s="256"/>
      <c r="G8" s="256"/>
    </row>
    <row r="9">
      <c r="A9" s="25" t="s">
        <v>570</v>
      </c>
      <c r="B9" s="25" t="s">
        <v>578</v>
      </c>
      <c r="C9" s="25" t="s">
        <v>527</v>
      </c>
      <c r="D9" s="21">
        <f>SUMIF(Spesifikasi!$C$8:$C$115,"*"&amp;C9&amp;"*",Spesifikasi!$D$8:$D$115)</f>
        <v>0.002777777778</v>
      </c>
      <c r="E9" s="25">
        <f t="shared" ref="E9:E14" si="1">HOUR(D9)</f>
        <v>0</v>
      </c>
      <c r="F9" s="25">
        <f t="shared" ref="F9:F14" si="2">MINUTE(D9)</f>
        <v>4</v>
      </c>
    </row>
    <row r="10">
      <c r="C10" s="25" t="s">
        <v>528</v>
      </c>
      <c r="D10" s="21">
        <f>SUMIF(Spesifikasi!$C$8:$C$115,"*"&amp;C10&amp;"*",Spesifikasi!$D$8:$D$115)</f>
        <v>0</v>
      </c>
      <c r="E10" s="25">
        <f t="shared" si="1"/>
        <v>0</v>
      </c>
      <c r="F10" s="25">
        <f t="shared" si="2"/>
        <v>0</v>
      </c>
    </row>
    <row r="11">
      <c r="C11" s="25" t="s">
        <v>529</v>
      </c>
      <c r="D11" s="21">
        <f>SUMIF(Spesifikasi!$C$8:$C$115,"*"&amp;C11&amp;"*",Spesifikasi!$D$8:$D$115)</f>
        <v>0</v>
      </c>
      <c r="E11" s="25">
        <f t="shared" si="1"/>
        <v>0</v>
      </c>
      <c r="F11" s="25">
        <f t="shared" si="2"/>
        <v>0</v>
      </c>
    </row>
    <row r="12">
      <c r="C12" s="25" t="s">
        <v>531</v>
      </c>
      <c r="D12" s="21">
        <f>SUMIF(Spesifikasi!$C$8:$C$115,"*"&amp;C12&amp;"*",Spesifikasi!$D$8:$D$115)</f>
        <v>0.004166666667</v>
      </c>
      <c r="E12" s="25">
        <f t="shared" si="1"/>
        <v>0</v>
      </c>
      <c r="F12" s="25">
        <f t="shared" si="2"/>
        <v>6</v>
      </c>
    </row>
    <row r="13">
      <c r="C13" s="25" t="s">
        <v>533</v>
      </c>
      <c r="D13" s="21">
        <f>SUMIF(Spesifikasi!$C$8:$C$115,"*"&amp;C13&amp;"*",Spesifikasi!$D$8:$D$115)</f>
        <v>0</v>
      </c>
      <c r="E13" s="25">
        <f t="shared" si="1"/>
        <v>0</v>
      </c>
      <c r="F13" s="25">
        <f t="shared" si="2"/>
        <v>0</v>
      </c>
    </row>
    <row r="14">
      <c r="C14" s="25" t="s">
        <v>534</v>
      </c>
      <c r="D14" s="21">
        <f>SUMIF(Spesifikasi!$C$8:$C$115,"*"&amp;C14&amp;"*",Spesifikasi!$D$8:$D$115)</f>
        <v>0</v>
      </c>
      <c r="E14" s="25">
        <f t="shared" si="1"/>
        <v>0</v>
      </c>
      <c r="F14" s="25">
        <f t="shared" si="2"/>
        <v>0</v>
      </c>
    </row>
    <row r="15">
      <c r="D15" s="21"/>
    </row>
    <row r="16">
      <c r="A16" s="25" t="s">
        <v>572</v>
      </c>
      <c r="B16" s="25" t="s">
        <v>579</v>
      </c>
      <c r="C16" s="25" t="s">
        <v>58</v>
      </c>
      <c r="D16" s="21">
        <f>SUMIF(Spesifikasi!$C$8:$C$115,"*"&amp;C16&amp;"*",Spesifikasi!$D$8:$D$115)</f>
        <v>0.009027777778</v>
      </c>
      <c r="E16" s="25">
        <f t="shared" ref="E16:E18" si="3">HOUR(D16)</f>
        <v>0</v>
      </c>
      <c r="F16" s="25">
        <f t="shared" ref="F16:F18" si="4">MINUTE(D16)</f>
        <v>13</v>
      </c>
    </row>
    <row r="17">
      <c r="C17" s="25" t="s">
        <v>93</v>
      </c>
      <c r="D17" s="21">
        <f>SUMIF(Spesifikasi!$C$8:$C$115,"*"&amp;C17&amp;"*",Spesifikasi!$D$8:$D$115)</f>
        <v>0.009953703704</v>
      </c>
      <c r="E17" s="25">
        <f t="shared" si="3"/>
        <v>0</v>
      </c>
      <c r="F17" s="25">
        <f t="shared" si="4"/>
        <v>14</v>
      </c>
    </row>
    <row r="18">
      <c r="C18" s="25" t="s">
        <v>535</v>
      </c>
      <c r="D18" s="21">
        <f>SUMIF(Spesifikasi!$C$8:$C$115,"*"&amp;C18&amp;"*",Spesifikasi!$D$8:$D$115)</f>
        <v>0.000462962963</v>
      </c>
      <c r="E18" s="25">
        <f t="shared" si="3"/>
        <v>0</v>
      </c>
      <c r="F18" s="25">
        <f t="shared" si="4"/>
        <v>0</v>
      </c>
    </row>
    <row r="19">
      <c r="A19" s="25">
        <v>2.0</v>
      </c>
      <c r="B19" s="25" t="s">
        <v>580</v>
      </c>
      <c r="D19" s="21"/>
    </row>
    <row r="20">
      <c r="C20" s="25" t="s">
        <v>20</v>
      </c>
      <c r="D20" s="21">
        <f>SUMIF(Spesifikasi!$C$8:$C$115,"*"&amp;C20&amp;"*",Spesifikasi!$D$8:$D$115)</f>
        <v>0.006944444444</v>
      </c>
      <c r="E20" s="25">
        <f t="shared" ref="E20:E34" si="5">HOUR(D20)</f>
        <v>0</v>
      </c>
      <c r="F20" s="25">
        <f t="shared" ref="F20:F34" si="6">MINUTE(D20)</f>
        <v>10</v>
      </c>
    </row>
    <row r="21" ht="15.75" customHeight="1">
      <c r="C21" s="25" t="s">
        <v>21</v>
      </c>
      <c r="D21" s="21">
        <f>SUMIF(Spesifikasi!$C$8:$C$115,"*"&amp;C21&amp;"*",Spesifikasi!$D$8:$D$115)</f>
        <v>0.003472222222</v>
      </c>
      <c r="E21" s="25">
        <f t="shared" si="5"/>
        <v>0</v>
      </c>
      <c r="F21" s="25">
        <f t="shared" si="6"/>
        <v>5</v>
      </c>
    </row>
    <row r="22" ht="15.75" customHeight="1">
      <c r="C22" s="25" t="s">
        <v>536</v>
      </c>
      <c r="D22" s="21">
        <f>SUMIF(Spesifikasi!$C$8:$C$115,"*"&amp;C22&amp;"*",Spesifikasi!$D$8:$D$115)</f>
        <v>0.003472222222</v>
      </c>
      <c r="E22" s="25">
        <f t="shared" si="5"/>
        <v>0</v>
      </c>
      <c r="F22" s="25">
        <f t="shared" si="6"/>
        <v>5</v>
      </c>
    </row>
    <row r="23" ht="15.75" customHeight="1">
      <c r="C23" s="25" t="s">
        <v>36</v>
      </c>
      <c r="D23" s="21">
        <f>SUMIF(Spesifikasi!$C$8:$C$115,"*"&amp;C23&amp;"*",Spesifikasi!$D$8:$D$115)</f>
        <v>0.01111111111</v>
      </c>
      <c r="E23" s="25">
        <f t="shared" si="5"/>
        <v>0</v>
      </c>
      <c r="F23" s="25">
        <f t="shared" si="6"/>
        <v>16</v>
      </c>
    </row>
    <row r="24" ht="15.75" customHeight="1">
      <c r="C24" s="25" t="s">
        <v>539</v>
      </c>
      <c r="D24" s="21">
        <f>SUMIF(Spesifikasi!$C$8:$C$115,"*"&amp;C24&amp;"*",Spesifikasi!$D$8:$D$115)</f>
        <v>0.009837962963</v>
      </c>
      <c r="E24" s="25">
        <f t="shared" si="5"/>
        <v>0</v>
      </c>
      <c r="F24" s="25">
        <f t="shared" si="6"/>
        <v>14</v>
      </c>
    </row>
    <row r="25" ht="15.75" customHeight="1">
      <c r="C25" s="25" t="s">
        <v>540</v>
      </c>
      <c r="D25" s="21">
        <f>SUMIF(Spesifikasi!$C$8:$C$115,"*"&amp;C25&amp;"*",Spesifikasi!$D$8:$D$115)</f>
        <v>0.0002314814815</v>
      </c>
      <c r="E25" s="25">
        <f t="shared" si="5"/>
        <v>0</v>
      </c>
      <c r="F25" s="25">
        <f t="shared" si="6"/>
        <v>0</v>
      </c>
    </row>
    <row r="26" ht="15.75" customHeight="1">
      <c r="C26" s="25" t="s">
        <v>541</v>
      </c>
      <c r="D26" s="21">
        <f>SUMIF(Spesifikasi!$C$8:$C$115,"*"&amp;C26&amp;"*",Spesifikasi!$D$8:$D$115)</f>
        <v>0.0002314814815</v>
      </c>
      <c r="E26" s="25">
        <f t="shared" si="5"/>
        <v>0</v>
      </c>
      <c r="F26" s="25">
        <f t="shared" si="6"/>
        <v>0</v>
      </c>
    </row>
    <row r="27" ht="15.75" customHeight="1">
      <c r="C27" s="25" t="s">
        <v>542</v>
      </c>
      <c r="D27" s="21">
        <f>SUMIF(Spesifikasi!$C$8:$C$115,"*"&amp;C27&amp;"*",Spesifikasi!$D$8:$D$115)</f>
        <v>0.0001157407407</v>
      </c>
      <c r="E27" s="25">
        <f t="shared" si="5"/>
        <v>0</v>
      </c>
      <c r="F27" s="25">
        <f t="shared" si="6"/>
        <v>0</v>
      </c>
    </row>
    <row r="28" ht="15.75" customHeight="1">
      <c r="C28" s="25" t="s">
        <v>544</v>
      </c>
      <c r="D28" s="21">
        <f>SUMIF(Spesifikasi!$C$8:$C$115,"*"&amp;C28&amp;"*",Spesifikasi!$D$8:$D$115)</f>
        <v>0</v>
      </c>
      <c r="E28" s="25">
        <f t="shared" si="5"/>
        <v>0</v>
      </c>
      <c r="F28" s="25">
        <f t="shared" si="6"/>
        <v>0</v>
      </c>
    </row>
    <row r="29" ht="15.75" customHeight="1">
      <c r="C29" s="25" t="s">
        <v>543</v>
      </c>
      <c r="D29" s="21">
        <f>SUMIF(Spesifikasi!$C$8:$C$115,"*"&amp;C29&amp;"*",Spesifikasi!$D$8:$D$115)</f>
        <v>0</v>
      </c>
      <c r="E29" s="25">
        <f t="shared" si="5"/>
        <v>0</v>
      </c>
      <c r="F29" s="25">
        <f t="shared" si="6"/>
        <v>0</v>
      </c>
    </row>
    <row r="30" ht="15.75" customHeight="1">
      <c r="C30" s="25" t="s">
        <v>545</v>
      </c>
      <c r="D30" s="21">
        <f>SUMIF(Spesifikasi!$C$8:$C$115,"*"&amp;C30&amp;"*",Spesifikasi!$D$8:$D$115)</f>
        <v>0</v>
      </c>
      <c r="E30" s="25">
        <f t="shared" si="5"/>
        <v>0</v>
      </c>
      <c r="F30" s="25">
        <f t="shared" si="6"/>
        <v>0</v>
      </c>
    </row>
    <row r="31" ht="15.75" customHeight="1">
      <c r="C31" s="25" t="s">
        <v>546</v>
      </c>
      <c r="D31" s="21">
        <f>SUMIF(Spesifikasi!$C$8:$C$115,"*"&amp;C31&amp;"*",Spesifikasi!$D$8:$D$115)</f>
        <v>0.001168981481</v>
      </c>
      <c r="E31" s="25">
        <f t="shared" si="5"/>
        <v>0</v>
      </c>
      <c r="F31" s="25">
        <f t="shared" si="6"/>
        <v>1</v>
      </c>
    </row>
    <row r="32" ht="15.75" customHeight="1">
      <c r="C32" s="25" t="s">
        <v>581</v>
      </c>
      <c r="D32" s="21">
        <f>SUMIF(Spesifikasi!$C$8:$C$115,"*"&amp;C32&amp;"*",Spesifikasi!$D$8:$D$115)</f>
        <v>0</v>
      </c>
      <c r="E32" s="25">
        <f t="shared" si="5"/>
        <v>0</v>
      </c>
      <c r="F32" s="25">
        <f t="shared" si="6"/>
        <v>0</v>
      </c>
    </row>
    <row r="33" ht="15.75" customHeight="1">
      <c r="C33" s="25" t="s">
        <v>548</v>
      </c>
      <c r="D33" s="21">
        <f>SUMIF(Spesifikasi!$C$8:$C$115,"*"&amp;C33&amp;"*",Spesifikasi!$D$8:$D$115)</f>
        <v>0</v>
      </c>
      <c r="E33" s="25">
        <f t="shared" si="5"/>
        <v>0</v>
      </c>
      <c r="F33" s="25">
        <f t="shared" si="6"/>
        <v>0</v>
      </c>
    </row>
    <row r="34" ht="15.75" customHeight="1">
      <c r="C34" s="25" t="s">
        <v>549</v>
      </c>
      <c r="D34" s="21">
        <f>SUMIF(Spesifikasi!$C$8:$C$115,"*"&amp;C34&amp;"*",Spesifikasi!$D$8:$D$115)</f>
        <v>0.004085648148</v>
      </c>
      <c r="E34" s="25">
        <f t="shared" si="5"/>
        <v>0</v>
      </c>
      <c r="F34" s="25">
        <f t="shared" si="6"/>
        <v>5</v>
      </c>
    </row>
    <row r="35" ht="15.75" customHeight="1"/>
    <row r="36" ht="15.75" customHeight="1"/>
    <row r="37" ht="15.75" customHeight="1">
      <c r="C37" s="277" t="s">
        <v>550</v>
      </c>
      <c r="D37" s="278">
        <f>SUM(D9:D34)</f>
        <v>0.06706018519</v>
      </c>
      <c r="E37" s="279">
        <f>INT(HOUR(D37)+DAY(D37)*24)</f>
        <v>721</v>
      </c>
      <c r="F37" s="277">
        <f>INT(MINUTE(D37))</f>
        <v>36</v>
      </c>
    </row>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6">
    <mergeCell ref="A1:J1"/>
    <mergeCell ref="A6:A7"/>
    <mergeCell ref="B6:B7"/>
    <mergeCell ref="C6:C7"/>
    <mergeCell ref="E6:F6"/>
    <mergeCell ref="G6:G7"/>
  </mergeCells>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 width="8.0"/>
    <col customWidth="1" min="3" max="3" width="27.43"/>
    <col customWidth="1" min="4" max="4" width="10.86"/>
    <col customWidth="1" min="5" max="26" width="8.0"/>
  </cols>
  <sheetData>
    <row r="2">
      <c r="C2" s="280" t="s">
        <v>582</v>
      </c>
    </row>
    <row r="3">
      <c r="C3" s="280" t="s">
        <v>583</v>
      </c>
    </row>
    <row r="4">
      <c r="C4" s="280" t="s">
        <v>584</v>
      </c>
    </row>
    <row r="6">
      <c r="B6" s="281" t="s">
        <v>448</v>
      </c>
      <c r="C6" s="281" t="s">
        <v>585</v>
      </c>
      <c r="D6" s="281" t="s">
        <v>586</v>
      </c>
      <c r="E6" s="281" t="s">
        <v>13</v>
      </c>
      <c r="F6" s="281" t="s">
        <v>14</v>
      </c>
      <c r="G6" s="281" t="s">
        <v>587</v>
      </c>
      <c r="H6" s="281" t="s">
        <v>16</v>
      </c>
      <c r="I6" s="281" t="s">
        <v>17</v>
      </c>
      <c r="J6" s="281" t="s">
        <v>588</v>
      </c>
    </row>
    <row r="7">
      <c r="B7" s="281" t="s">
        <v>459</v>
      </c>
      <c r="C7" s="281" t="s">
        <v>589</v>
      </c>
      <c r="D7" s="281"/>
      <c r="E7" s="281"/>
      <c r="F7" s="281"/>
      <c r="G7" s="281"/>
      <c r="H7" s="281"/>
      <c r="I7" s="281"/>
      <c r="J7" s="281"/>
    </row>
    <row r="8">
      <c r="B8" s="281"/>
      <c r="C8" s="281" t="s">
        <v>473</v>
      </c>
      <c r="D8" s="282">
        <f>SUMIFS(DAS!$R$21:$R$648,DAS!$E$21:$E$648,"*"&amp;C8&amp;"*",DAS!$H$21:$H$648,"*"&amp;$D$6&amp;"*")</f>
        <v>0</v>
      </c>
      <c r="E8" s="282">
        <f>SUMIFS(DAS!$S$21:$S$648,DAS!$E$21:$E$648,"*"&amp;C8&amp;"*",DAS!$H$21:$H$648,"*"&amp;$E$6&amp;"*")</f>
        <v>0</v>
      </c>
      <c r="F8" s="282">
        <f>SUMIFS(DAS!$T$21:$T$648,DAS!$E$21:$E$648,"*"&amp;C8&amp;"*",DAS!$H$21:$H$648,"*"&amp;$F$6&amp;"*")</f>
        <v>0</v>
      </c>
      <c r="G8" s="282">
        <f>SUMIFS(DAS!$U$21:$U$648,DAS!$E$21:$E$648,"*"&amp;C8&amp;"*",DAS!$H$21:$H$648,"*"&amp;$G$6&amp;"*")</f>
        <v>0</v>
      </c>
      <c r="H8" s="282">
        <f>SUMIFS(DAS!$V$21:$V$648,DAS!$E$21:$E$648,"*"&amp;C8&amp;"*",DAS!$H$21:$H$648,"*"&amp;$H$6&amp;"*")</f>
        <v>0</v>
      </c>
      <c r="I8" s="282">
        <f>SUMIFS(DAS!$W$21:$W$648,DAS!$E$21:$E$648,"*"&amp;C8&amp;"*",DAS!$H$21:$H$648,"*"&amp;$I$6&amp;"*")</f>
        <v>0</v>
      </c>
      <c r="J8" s="282">
        <f t="shared" ref="J8:J9" si="1">SUM(D8:I8)</f>
        <v>0</v>
      </c>
    </row>
    <row r="9">
      <c r="B9" s="281"/>
      <c r="C9" s="281" t="s">
        <v>566</v>
      </c>
      <c r="D9" s="282">
        <f>SUMIFS(DAS!$R$21:$R$648,DAS!$E$21:$E$648,"*"&amp;C9&amp;"*",DAS!$H$21:$H$648,"*"&amp;$D$6&amp;"*")</f>
        <v>0</v>
      </c>
      <c r="E9" s="282">
        <f>SUMIFS(DAS!$S$21:$S$648,DAS!$E$21:$E$648,"*"&amp;C9&amp;"*",DAS!$H$21:$H$648,"*"&amp;$E$6&amp;"*")</f>
        <v>0</v>
      </c>
      <c r="F9" s="282">
        <f>SUMIFS(DAS!$T$21:$T$648,DAS!$E$21:$E$648,"*"&amp;C9&amp;"*",DAS!$H$21:$H$648,"*"&amp;$F$6&amp;"*")</f>
        <v>0</v>
      </c>
      <c r="G9" s="282">
        <f>SUMIFS(DAS!$U$21:$U$648,DAS!$E$21:$E$648,"*"&amp;C9&amp;"*",DAS!$H$21:$H$648,"*"&amp;$G$6&amp;"*")</f>
        <v>0</v>
      </c>
      <c r="H9" s="282">
        <f>SUMIFS(DAS!$V$21:$V$648,DAS!$E$21:$E$648,"*"&amp;C9&amp;"*",DAS!$H$21:$H$648,"*"&amp;$H$6&amp;"*")</f>
        <v>0</v>
      </c>
      <c r="I9" s="282">
        <f>SUMIFS(DAS!$W$21:$W$648,DAS!$E$21:$E$648,"*"&amp;C9&amp;"*",DAS!$H$21:$H$648,"*"&amp;$I$6&amp;"*")</f>
        <v>0</v>
      </c>
      <c r="J9" s="282">
        <f t="shared" si="1"/>
        <v>0</v>
      </c>
    </row>
    <row r="10">
      <c r="B10" s="281"/>
      <c r="C10" s="281"/>
      <c r="D10" s="282"/>
      <c r="E10" s="282"/>
      <c r="F10" s="282"/>
      <c r="G10" s="282"/>
      <c r="H10" s="282"/>
      <c r="I10" s="282"/>
      <c r="J10" s="282"/>
    </row>
    <row r="11">
      <c r="B11" s="281" t="s">
        <v>479</v>
      </c>
      <c r="C11" s="281" t="s">
        <v>590</v>
      </c>
      <c r="D11" s="282"/>
      <c r="E11" s="282"/>
      <c r="F11" s="282"/>
      <c r="G11" s="282"/>
      <c r="H11" s="282"/>
      <c r="I11" s="282"/>
      <c r="J11" s="282"/>
    </row>
    <row r="12">
      <c r="B12" s="281"/>
      <c r="C12" s="281" t="s">
        <v>591</v>
      </c>
      <c r="D12" s="282">
        <f>SUMIFS(DAS!$R$21:$R$648,DAS!$E$21:$E$648,"*"&amp;C12&amp;"*",DAS!$H$21:$H$648,"*"&amp;$D$6&amp;"*")</f>
        <v>0</v>
      </c>
      <c r="E12" s="282">
        <f>SUMIFS(DAS!$S$21:$S$648,DAS!$E$21:$E$648,"*"&amp;C12&amp;"*",DAS!$H$21:$H$648,"*"&amp;$E$6&amp;"*")</f>
        <v>0</v>
      </c>
      <c r="F12" s="282">
        <f>SUMIFS(DAS!$T$21:$T$648,DAS!$E$21:$E$648,"*"&amp;C12&amp;"*",DAS!$H$21:$H$648,"*"&amp;$F$6&amp;"*")</f>
        <v>0</v>
      </c>
      <c r="G12" s="282">
        <f>SUMIFS(DAS!$U$21:$U$648,DAS!$E$21:$E$648,"*"&amp;C12&amp;"*",DAS!$H$21:$H$648,"*"&amp;$G$6&amp;"*")</f>
        <v>0</v>
      </c>
      <c r="H12" s="282">
        <f>SUMIFS(DAS!$V$21:$V$648,DAS!$E$21:$E$648,"*"&amp;C12&amp;"*",DAS!$H$21:$H$648,"*"&amp;$H$6&amp;"*")</f>
        <v>0</v>
      </c>
      <c r="I12" s="282">
        <f>SUMIFS(DAS!$W$21:$W$648,DAS!$E$21:$E$648,"*"&amp;C12&amp;"*",DAS!$H$21:$H$648,"*"&amp;$I$6&amp;"*")</f>
        <v>0</v>
      </c>
      <c r="J12" s="282">
        <f t="shared" ref="J12:J23" si="2">SUM(D12:I12)</f>
        <v>0</v>
      </c>
    </row>
    <row r="13">
      <c r="B13" s="281"/>
      <c r="C13" s="281" t="s">
        <v>488</v>
      </c>
      <c r="D13" s="282">
        <f>SUMIFS(DAS!$R$21:$R$648,DAS!$E$21:$E$648,"*"&amp;C13&amp;"*",DAS!$H$21:$H$648,"*"&amp;$D$6&amp;"*")</f>
        <v>0</v>
      </c>
      <c r="E13" s="282">
        <f>SUMIFS(DAS!$S$21:$S$648,DAS!$E$21:$E$648,"*"&amp;C13&amp;"*",DAS!$H$21:$H$648,"*"&amp;$E$6&amp;"*")</f>
        <v>0</v>
      </c>
      <c r="F13" s="282">
        <f>SUMIFS(DAS!$T$21:$T$648,DAS!$E$21:$E$648,"*"&amp;C13&amp;"*",DAS!$H$21:$H$648,"*"&amp;$F$6&amp;"*")</f>
        <v>0</v>
      </c>
      <c r="G13" s="282">
        <f>SUMIFS(DAS!$U$21:$U$648,DAS!$E$21:$E$648,"*"&amp;C13&amp;"*",DAS!$H$21:$H$648,"*"&amp;$G$6&amp;"*")</f>
        <v>0</v>
      </c>
      <c r="H13" s="282">
        <f>SUMIFS(DAS!$V$21:$V$648,DAS!$E$21:$E$648,"*"&amp;C13&amp;"*",DAS!$H$21:$H$648,"*"&amp;$H$6&amp;"*")</f>
        <v>0</v>
      </c>
      <c r="I13" s="282">
        <f>SUMIFS(DAS!$W$21:$W$648,DAS!$E$21:$E$648,"*"&amp;C13&amp;"*",DAS!$H$21:$H$648,"*"&amp;$I$6&amp;"*")</f>
        <v>0</v>
      </c>
      <c r="J13" s="282">
        <f t="shared" si="2"/>
        <v>0</v>
      </c>
    </row>
    <row r="14">
      <c r="B14" s="281"/>
      <c r="C14" s="281" t="s">
        <v>489</v>
      </c>
      <c r="D14" s="282">
        <f>SUMIFS(DAS!$R$21:$R$648,DAS!$E$21:$E$648,"*"&amp;C14&amp;"*",DAS!$H$21:$H$648,"*"&amp;$D$6&amp;"*")</f>
        <v>0</v>
      </c>
      <c r="E14" s="282">
        <f>SUMIFS(DAS!$S$21:$S$648,DAS!$E$21:$E$648,"*"&amp;C14&amp;"*",DAS!$H$21:$H$648,"*"&amp;$E$6&amp;"*")</f>
        <v>0</v>
      </c>
      <c r="F14" s="282">
        <f>SUMIFS(DAS!$T$21:$T$648,DAS!$E$21:$E$648,"*"&amp;C14&amp;"*",DAS!$H$21:$H$648,"*"&amp;$F$6&amp;"*")</f>
        <v>0</v>
      </c>
      <c r="G14" s="282">
        <f>SUMIFS(DAS!$U$21:$U$648,DAS!$E$21:$E$648,"*"&amp;C14&amp;"*",DAS!$H$21:$H$648,"*"&amp;$G$6&amp;"*")</f>
        <v>0</v>
      </c>
      <c r="H14" s="282">
        <f>SUMIFS(DAS!$V$21:$V$648,DAS!$E$21:$E$648,"*"&amp;C14&amp;"*",DAS!$H$21:$H$648,"*"&amp;$H$6&amp;"*")</f>
        <v>0</v>
      </c>
      <c r="I14" s="282">
        <f>SUMIFS(DAS!$W$21:$W$648,DAS!$E$21:$E$648,"*"&amp;C14&amp;"*",DAS!$H$21:$H$648,"*"&amp;$I$6&amp;"*")</f>
        <v>0</v>
      </c>
      <c r="J14" s="282">
        <f t="shared" si="2"/>
        <v>0</v>
      </c>
    </row>
    <row r="15">
      <c r="B15" s="281"/>
      <c r="C15" s="281" t="s">
        <v>490</v>
      </c>
      <c r="D15" s="282">
        <f>SUMIFS(DAS!$R$21:$R$648,DAS!$E$21:$E$648,"*"&amp;C15&amp;"*",DAS!$H$21:$H$648,"*"&amp;$D$6&amp;"*")</f>
        <v>0</v>
      </c>
      <c r="E15" s="282">
        <f>SUMIFS(DAS!$S$21:$S$648,DAS!$E$21:$E$648,"*"&amp;C15&amp;"*",DAS!$H$21:$H$648,"*"&amp;$E$6&amp;"*")</f>
        <v>0</v>
      </c>
      <c r="F15" s="282">
        <f>SUMIFS(DAS!$T$21:$T$648,DAS!$E$21:$E$648,"*"&amp;C15&amp;"*",DAS!$H$21:$H$648,"*"&amp;$F$6&amp;"*")</f>
        <v>0</v>
      </c>
      <c r="G15" s="282">
        <f>SUMIFS(DAS!$U$21:$U$648,DAS!$E$21:$E$648,"*"&amp;C15&amp;"*",DAS!$H$21:$H$648,"*"&amp;$G$6&amp;"*")</f>
        <v>0</v>
      </c>
      <c r="H15" s="282">
        <f>SUMIFS(DAS!$V$21:$V$648,DAS!$E$21:$E$648,"*"&amp;C15&amp;"*",DAS!$H$21:$H$648,"*"&amp;$H$6&amp;"*")</f>
        <v>0</v>
      </c>
      <c r="I15" s="282">
        <f>SUMIFS(DAS!$W$21:$W$648,DAS!$E$21:$E$648,"*"&amp;C15&amp;"*",DAS!$H$21:$H$648,"*"&amp;$I$6&amp;"*")</f>
        <v>0</v>
      </c>
      <c r="J15" s="282">
        <f t="shared" si="2"/>
        <v>0</v>
      </c>
    </row>
    <row r="16">
      <c r="B16" s="281"/>
      <c r="C16" s="281" t="s">
        <v>491</v>
      </c>
      <c r="D16" s="282">
        <f>SUMIFS(DAS!$R$21:$R$648,DAS!$E$21:$E$648,"*"&amp;C16&amp;"*",DAS!$H$21:$H$648,"*"&amp;$D$6&amp;"*")</f>
        <v>0</v>
      </c>
      <c r="E16" s="282">
        <f>SUMIFS(DAS!$S$21:$S$648,DAS!$E$21:$E$648,"*"&amp;C16&amp;"*",DAS!$H$21:$H$648,"*"&amp;$E$6&amp;"*")</f>
        <v>0</v>
      </c>
      <c r="F16" s="282">
        <f>SUMIFS(DAS!$T$21:$T$648,DAS!$E$21:$E$648,"*"&amp;C16&amp;"*",DAS!$H$21:$H$648,"*"&amp;$F$6&amp;"*")</f>
        <v>0</v>
      </c>
      <c r="G16" s="282">
        <f>SUMIFS(DAS!$U$21:$U$648,DAS!$E$21:$E$648,"*"&amp;C16&amp;"*",DAS!$H$21:$H$648,"*"&amp;$G$6&amp;"*")</f>
        <v>0</v>
      </c>
      <c r="H16" s="282">
        <f>SUMIFS(DAS!$V$21:$V$648,DAS!$E$21:$E$648,"*"&amp;C16&amp;"*",DAS!$H$21:$H$648,"*"&amp;$H$6&amp;"*")</f>
        <v>0</v>
      </c>
      <c r="I16" s="282">
        <f>SUMIFS(DAS!$W$21:$W$648,DAS!$E$21:$E$648,"*"&amp;C16&amp;"*",DAS!$H$21:$H$648,"*"&amp;$I$6&amp;"*")</f>
        <v>0</v>
      </c>
      <c r="J16" s="282">
        <f t="shared" si="2"/>
        <v>0</v>
      </c>
    </row>
    <row r="17">
      <c r="B17" s="281"/>
      <c r="C17" s="281" t="s">
        <v>497</v>
      </c>
      <c r="D17" s="282">
        <f>SUMIFS(DAS!$R$21:$R$648,DAS!$E$21:$E$648,"*"&amp;C17&amp;"*",DAS!$H$21:$H$648,"*"&amp;$D$6&amp;"*")</f>
        <v>0</v>
      </c>
      <c r="E17" s="282">
        <f>SUMIFS(DAS!$S$21:$S$648,DAS!$E$21:$E$648,"*"&amp;C17&amp;"*",DAS!$H$21:$H$648,"*"&amp;$E$6&amp;"*")</f>
        <v>0</v>
      </c>
      <c r="F17" s="282">
        <f>SUMIFS(DAS!$T$21:$T$648,DAS!$E$21:$E$648,"*"&amp;C17&amp;"*",DAS!$H$21:$H$648,"*"&amp;$F$6&amp;"*")</f>
        <v>0</v>
      </c>
      <c r="G17" s="282">
        <f>SUMIFS(DAS!$U$21:$U$648,DAS!$E$21:$E$648,"*"&amp;C17&amp;"*",DAS!$H$21:$H$648,"*"&amp;$G$6&amp;"*")</f>
        <v>0</v>
      </c>
      <c r="H17" s="282">
        <f>SUMIFS(DAS!$V$21:$V$648,DAS!$E$21:$E$648,"*"&amp;C17&amp;"*",DAS!$H$21:$H$648,"*"&amp;$H$6&amp;"*")</f>
        <v>0</v>
      </c>
      <c r="I17" s="282">
        <f>SUMIFS(DAS!$W$21:$W$648,DAS!$E$21:$E$648,"*"&amp;C17&amp;"*",DAS!$H$21:$H$648,"*"&amp;$I$6&amp;"*")</f>
        <v>0</v>
      </c>
      <c r="J17" s="282">
        <f t="shared" si="2"/>
        <v>0</v>
      </c>
    </row>
    <row r="18">
      <c r="B18" s="281"/>
      <c r="C18" s="281" t="s">
        <v>592</v>
      </c>
      <c r="D18" s="282">
        <f>SUMIFS(DAS!$R$21:$R$648,DAS!$E$21:$E$648,"*"&amp;C18&amp;"*",DAS!$H$21:$H$648,"*"&amp;$D$6&amp;"*")</f>
        <v>0</v>
      </c>
      <c r="E18" s="282">
        <f>SUMIFS(DAS!$S$21:$S$648,DAS!$E$21:$E$648,"*"&amp;C18&amp;"*",DAS!$H$21:$H$648,"*"&amp;$E$6&amp;"*")</f>
        <v>0</v>
      </c>
      <c r="F18" s="282">
        <f>SUMIFS(DAS!$T$21:$T$648,DAS!$E$21:$E$648,"*"&amp;C18&amp;"*",DAS!$H$21:$H$648,"*"&amp;$F$6&amp;"*")</f>
        <v>0</v>
      </c>
      <c r="G18" s="282">
        <f>SUMIFS(DAS!$U$21:$U$648,DAS!$E$21:$E$648,"*"&amp;C18&amp;"*",DAS!$H$21:$H$648,"*"&amp;$G$6&amp;"*")</f>
        <v>0</v>
      </c>
      <c r="H18" s="282">
        <f>SUMIFS(DAS!$V$21:$V$648,DAS!$E$21:$E$648,"*"&amp;C18&amp;"*",DAS!$H$21:$H$648,"*"&amp;$H$6&amp;"*")</f>
        <v>0</v>
      </c>
      <c r="I18" s="282">
        <f>SUMIFS(DAS!$W$21:$W$648,DAS!$E$21:$E$648,"*"&amp;C18&amp;"*",DAS!$H$21:$H$648,"*"&amp;$I$6&amp;"*")</f>
        <v>0</v>
      </c>
      <c r="J18" s="282">
        <f t="shared" si="2"/>
        <v>0</v>
      </c>
    </row>
    <row r="19">
      <c r="B19" s="281"/>
      <c r="C19" s="281" t="s">
        <v>507</v>
      </c>
      <c r="D19" s="282">
        <f>SUMIFS(DAS!$R$21:$R$648,DAS!$E$21:$E$648,"*"&amp;C19&amp;"*",DAS!$H$21:$H$648,"*"&amp;$D$6&amp;"*")</f>
        <v>0</v>
      </c>
      <c r="E19" s="282">
        <f>SUMIFS(DAS!$S$21:$S$648,DAS!$E$21:$E$648,"*"&amp;C19&amp;"*",DAS!$H$21:$H$648,"*"&amp;$E$6&amp;"*")</f>
        <v>0</v>
      </c>
      <c r="F19" s="282">
        <f>SUMIFS(DAS!$T$21:$T$648,DAS!$E$21:$E$648,"*"&amp;C19&amp;"*",DAS!$H$21:$H$648,"*"&amp;$F$6&amp;"*")</f>
        <v>0</v>
      </c>
      <c r="G19" s="282">
        <f>SUMIFS(DAS!$U$21:$U$648,DAS!$E$21:$E$648,"*"&amp;C19&amp;"*",DAS!$H$21:$H$648,"*"&amp;$G$6&amp;"*")</f>
        <v>0</v>
      </c>
      <c r="H19" s="282">
        <f>SUMIFS(DAS!$V$21:$V$648,DAS!$E$21:$E$648,"*"&amp;C19&amp;"*",DAS!$H$21:$H$648,"*"&amp;$H$6&amp;"*")</f>
        <v>0</v>
      </c>
      <c r="I19" s="282">
        <f>SUMIFS(DAS!$W$21:$W$648,DAS!$E$21:$E$648,"*"&amp;C19&amp;"*",DAS!$H$21:$H$648,"*"&amp;$I$6&amp;"*")</f>
        <v>0</v>
      </c>
      <c r="J19" s="282">
        <f t="shared" si="2"/>
        <v>0</v>
      </c>
    </row>
    <row r="20">
      <c r="B20" s="281"/>
      <c r="C20" s="281" t="s">
        <v>496</v>
      </c>
      <c r="D20" s="282">
        <f>SUMIFS(DAS!$R$21:$R$648,DAS!$E$21:$E$648,"*"&amp;C20&amp;"*",DAS!$H$21:$H$648,"*"&amp;$D$6&amp;"*")</f>
        <v>0</v>
      </c>
      <c r="E20" s="282">
        <f>SUMIFS(DAS!$S$21:$S$648,DAS!$E$21:$E$648,"*"&amp;C20&amp;"*",DAS!$H$21:$H$648,"*"&amp;$E$6&amp;"*")</f>
        <v>0</v>
      </c>
      <c r="F20" s="282">
        <f>SUMIFS(DAS!$T$21:$T$648,DAS!$E$21:$E$648,"*"&amp;C20&amp;"*",DAS!$H$21:$H$648,"*"&amp;$F$6&amp;"*")</f>
        <v>0</v>
      </c>
      <c r="G20" s="282">
        <f>SUMIFS(DAS!$U$21:$U$648,DAS!$E$21:$E$648,"*"&amp;C20&amp;"*",DAS!$H$21:$H$648,"*"&amp;$G$6&amp;"*")</f>
        <v>0</v>
      </c>
      <c r="H20" s="282">
        <f>SUMIFS(DAS!$V$21:$V$648,DAS!$E$21:$E$648,"*"&amp;C20&amp;"*",DAS!$H$21:$H$648,"*"&amp;$H$6&amp;"*")</f>
        <v>0</v>
      </c>
      <c r="I20" s="282">
        <f>SUMIFS(DAS!$W$21:$W$648,DAS!$E$21:$E$648,"*"&amp;C20&amp;"*",DAS!$H$21:$H$648,"*"&amp;$I$6&amp;"*")</f>
        <v>0</v>
      </c>
      <c r="J20" s="282">
        <f t="shared" si="2"/>
        <v>0</v>
      </c>
    </row>
    <row r="21" ht="15.75" customHeight="1">
      <c r="B21" s="281"/>
      <c r="C21" s="281" t="s">
        <v>487</v>
      </c>
      <c r="D21" s="282">
        <f>SUMIFS(DAS!$R$21:$R$648,DAS!$E$21:$E$648,"*"&amp;C21&amp;"*",DAS!$H$21:$H$648,"*"&amp;$D$6&amp;"*")</f>
        <v>0</v>
      </c>
      <c r="E21" s="282">
        <f>SUMIFS(DAS!$S$21:$S$648,DAS!$E$21:$E$648,"*"&amp;C21&amp;"*",DAS!$H$21:$H$648,"*"&amp;$E$6&amp;"*")</f>
        <v>0</v>
      </c>
      <c r="F21" s="282">
        <f>SUMIFS(DAS!$T$21:$T$648,DAS!$E$21:$E$648,"*"&amp;C21&amp;"*",DAS!$H$21:$H$648,"*"&amp;$F$6&amp;"*")</f>
        <v>0</v>
      </c>
      <c r="G21" s="282">
        <f>SUMIFS(DAS!$U$21:$U$648,DAS!$E$21:$E$648,"*"&amp;C21&amp;"*",DAS!$H$21:$H$648,"*"&amp;$G$6&amp;"*")</f>
        <v>0</v>
      </c>
      <c r="H21" s="282">
        <f>SUMIFS(DAS!$V$21:$V$648,DAS!$E$21:$E$648,"*"&amp;C21&amp;"*",DAS!$H$21:$H$648,"*"&amp;$H$6&amp;"*")</f>
        <v>0</v>
      </c>
      <c r="I21" s="282">
        <f>SUMIFS(DAS!$W$21:$W$648,DAS!$E$21:$E$648,"*"&amp;C21&amp;"*",DAS!$H$21:$H$648,"*"&amp;$I$6&amp;"*")</f>
        <v>0</v>
      </c>
      <c r="J21" s="282">
        <f t="shared" si="2"/>
        <v>0</v>
      </c>
    </row>
    <row r="22" ht="15.75" customHeight="1">
      <c r="B22" s="281"/>
      <c r="C22" s="281" t="s">
        <v>593</v>
      </c>
      <c r="D22" s="282">
        <f>SUMIFS(DAS!$R$21:$R$648,DAS!$E$21:$E$648,"*"&amp;C22&amp;"*",DAS!$H$21:$H$648,"*"&amp;$D$6&amp;"*")</f>
        <v>0</v>
      </c>
      <c r="E22" s="282">
        <f>SUMIFS(DAS!$S$21:$S$648,DAS!$E$21:$E$648,"*"&amp;C22&amp;"*",DAS!$H$21:$H$648,"*"&amp;$E$6&amp;"*")</f>
        <v>0</v>
      </c>
      <c r="F22" s="282">
        <f>SUMIFS(DAS!$T$21:$T$648,DAS!$E$21:$E$648,"*"&amp;C22&amp;"*",DAS!$H$21:$H$648,"*"&amp;$F$6&amp;"*")</f>
        <v>0</v>
      </c>
      <c r="G22" s="282">
        <f>SUMIFS(DAS!$U$21:$U$648,DAS!$E$21:$E$648,"*"&amp;C22&amp;"*",DAS!$H$21:$H$648,"*"&amp;$G$6&amp;"*")</f>
        <v>0</v>
      </c>
      <c r="H22" s="282">
        <f>SUMIFS(DAS!$V$21:$V$648,DAS!$E$21:$E$648,"*"&amp;C22&amp;"*",DAS!$H$21:$H$648,"*"&amp;$H$6&amp;"*")</f>
        <v>0</v>
      </c>
      <c r="I22" s="282">
        <f>SUMIFS(DAS!$W$21:$W$648,DAS!$E$21:$E$648,"*"&amp;C22&amp;"*",DAS!$H$21:$H$648,"*"&amp;$I$6&amp;"*")</f>
        <v>0</v>
      </c>
      <c r="J22" s="282">
        <f t="shared" si="2"/>
        <v>0</v>
      </c>
    </row>
    <row r="23" ht="15.75" customHeight="1">
      <c r="B23" s="281"/>
      <c r="C23" s="281" t="s">
        <v>594</v>
      </c>
      <c r="D23" s="282">
        <f>SUMIFS(DAS!$R$21:$R$648,DAS!$E$21:$E$648,"*"&amp;C23&amp;"*",DAS!$H$21:$H$648,"*"&amp;$D$6&amp;"*")</f>
        <v>0</v>
      </c>
      <c r="E23" s="282">
        <f>SUMIFS(DAS!$S$21:$S$648,DAS!$E$21:$E$648,"*"&amp;C23&amp;"*",DAS!$H$21:$H$648,"*"&amp;$E$6&amp;"*")</f>
        <v>0</v>
      </c>
      <c r="F23" s="282">
        <f>SUMIFS(DAS!$T$21:$T$648,DAS!$E$21:$E$648,"*"&amp;C23&amp;"*",DAS!$H$21:$H$648,"*"&amp;$F$6&amp;"*")</f>
        <v>0</v>
      </c>
      <c r="G23" s="282">
        <f>SUMIFS(DAS!$U$21:$U$648,DAS!$E$21:$E$648,"*"&amp;C23&amp;"*",DAS!$H$21:$H$648,"*"&amp;$G$6&amp;"*")</f>
        <v>0</v>
      </c>
      <c r="H23" s="282">
        <f>SUMIFS(DAS!$V$21:$V$648,DAS!$E$21:$E$648,"*"&amp;C23&amp;"*",DAS!$H$21:$H$648,"*"&amp;$H$6&amp;"*")</f>
        <v>0</v>
      </c>
      <c r="I23" s="282">
        <f>SUMIFS(DAS!$W$21:$W$648,DAS!$E$21:$E$648,"*"&amp;C23&amp;"*",DAS!$H$21:$H$648,"*"&amp;$I$6&amp;"*")</f>
        <v>0</v>
      </c>
      <c r="J23" s="282">
        <f t="shared" si="2"/>
        <v>0</v>
      </c>
    </row>
    <row r="24" ht="15.75" customHeight="1">
      <c r="B24" s="281"/>
      <c r="C24" s="281"/>
      <c r="D24" s="282"/>
      <c r="E24" s="282"/>
      <c r="F24" s="282"/>
      <c r="G24" s="282"/>
      <c r="H24" s="282"/>
      <c r="I24" s="282"/>
      <c r="J24" s="282"/>
    </row>
    <row r="25" ht="15.75" customHeight="1">
      <c r="B25" s="281" t="s">
        <v>515</v>
      </c>
      <c r="C25" s="281" t="s">
        <v>465</v>
      </c>
      <c r="D25" s="282"/>
      <c r="E25" s="282"/>
      <c r="F25" s="282"/>
      <c r="G25" s="282"/>
      <c r="H25" s="282"/>
      <c r="I25" s="282"/>
      <c r="J25" s="282"/>
    </row>
    <row r="26" ht="15.75" customHeight="1">
      <c r="B26" s="281"/>
      <c r="C26" s="281" t="s">
        <v>517</v>
      </c>
      <c r="D26" s="282">
        <f>SUMIFS(DAS!$R$21:$R$648,DAS!$E$21:$E$648,"*"&amp;C26&amp;"*",DAS!$H$21:$H$648,"*"&amp;$D$6&amp;"*")</f>
        <v>0</v>
      </c>
      <c r="E26" s="282">
        <f>SUMIFS(DAS!$S$21:$S$648,DAS!$E$21:$E$648,"*"&amp;C26&amp;"*",DAS!$H$21:$H$648,"*"&amp;$E$6&amp;"*")</f>
        <v>0</v>
      </c>
      <c r="F26" s="282">
        <f>SUMIFS(DAS!$T$21:$T$648,DAS!$E$21:$E$648,"*"&amp;C26&amp;"*",DAS!$H$21:$H$648,"*"&amp;$F$6&amp;"*")</f>
        <v>0</v>
      </c>
      <c r="G26" s="282">
        <f>SUMIFS(DAS!$U$21:$U$648,DAS!$E$21:$E$648,"*"&amp;C26&amp;"*",DAS!$H$21:$H$648,"*"&amp;$G$6&amp;"*")</f>
        <v>0</v>
      </c>
      <c r="H26" s="282">
        <f>SUMIFS(DAS!$V$21:$V$648,DAS!$E$21:$E$648,"*"&amp;C26&amp;"*",DAS!$H$21:$H$648,"*"&amp;$H$6&amp;"*")</f>
        <v>0</v>
      </c>
      <c r="I26" s="282">
        <f>SUMIFS(DAS!$W$21:$W$648,DAS!$E$21:$E$648,"*"&amp;C26&amp;"*",DAS!$H$21:$H$648,"*"&amp;$I$6&amp;"*")</f>
        <v>0</v>
      </c>
      <c r="J26" s="282">
        <f t="shared" ref="J26:J28" si="3">SUM(D26:I26)</f>
        <v>0</v>
      </c>
    </row>
    <row r="27" ht="15.75" customHeight="1">
      <c r="B27" s="281"/>
      <c r="C27" s="281" t="s">
        <v>522</v>
      </c>
      <c r="D27" s="282">
        <f>SUMIFS(DAS!$R$21:$R$648,DAS!$E$21:$E$648,"*"&amp;C27&amp;"*",DAS!$H$21:$H$648,"*"&amp;$D$6&amp;"*")</f>
        <v>0</v>
      </c>
      <c r="E27" s="282">
        <f>SUMIFS(DAS!$S$21:$S$648,DAS!$E$21:$E$648,"*"&amp;C27&amp;"*",DAS!$H$21:$H$648,"*"&amp;$E$6&amp;"*")</f>
        <v>0</v>
      </c>
      <c r="F27" s="282">
        <f>SUMIFS(DAS!$T$21:$T$648,DAS!$E$21:$E$648,"*"&amp;C27&amp;"*",DAS!$H$21:$H$648,"*"&amp;$F$6&amp;"*")</f>
        <v>0</v>
      </c>
      <c r="G27" s="282">
        <f>SUMIFS(DAS!$U$21:$U$648,DAS!$E$21:$E$648,"*"&amp;C27&amp;"*",DAS!$H$21:$H$648,"*"&amp;$G$6&amp;"*")</f>
        <v>0</v>
      </c>
      <c r="H27" s="282">
        <f>SUMIFS(DAS!$V$21:$V$648,DAS!$E$21:$E$648,"*"&amp;C27&amp;"*",DAS!$H$21:$H$648,"*"&amp;$H$6&amp;"*")</f>
        <v>0</v>
      </c>
      <c r="I27" s="282">
        <f>SUMIFS(DAS!$W$21:$W$648,DAS!$E$21:$E$648,"*"&amp;C27&amp;"*",DAS!$H$21:$H$648,"*"&amp;$I$6&amp;"*")</f>
        <v>0</v>
      </c>
      <c r="J27" s="282">
        <f t="shared" si="3"/>
        <v>0</v>
      </c>
    </row>
    <row r="28" ht="15.75" customHeight="1">
      <c r="B28" s="281"/>
      <c r="C28" s="281" t="s">
        <v>595</v>
      </c>
      <c r="D28" s="282">
        <f>SUMIFS(DAS!$R$21:$R$648,DAS!$E$21:$E$648,"*"&amp;C28&amp;"*",DAS!$H$21:$H$648,"*"&amp;$D$6&amp;"*")</f>
        <v>0</v>
      </c>
      <c r="E28" s="282">
        <f>SUMIFS(DAS!$S$21:$S$648,DAS!$E$21:$E$648,"*"&amp;C28&amp;"*",DAS!$H$21:$H$648,"*"&amp;$E$6&amp;"*")</f>
        <v>0</v>
      </c>
      <c r="F28" s="282">
        <f>SUMIFS(DAS!$T$21:$T$648,DAS!$E$21:$E$648,"*"&amp;C28&amp;"*",DAS!$H$21:$H$648,"*"&amp;$F$6&amp;"*")</f>
        <v>0</v>
      </c>
      <c r="G28" s="282">
        <f>SUMIFS(DAS!$U$21:$U$648,DAS!$E$21:$E$648,"*"&amp;C28&amp;"*",DAS!$H$21:$H$648,"*"&amp;$G$6&amp;"*")</f>
        <v>0</v>
      </c>
      <c r="H28" s="282">
        <f>SUMIFS(DAS!$V$21:$V$648,DAS!$E$21:$E$648,"*"&amp;C28&amp;"*",DAS!$H$21:$H$648,"*"&amp;$H$6&amp;"*")</f>
        <v>0</v>
      </c>
      <c r="I28" s="282">
        <f>SUMIFS(DAS!$W$21:$W$648,DAS!$E$21:$E$648,"*"&amp;C28&amp;"*",DAS!$H$21:$H$648,"*"&amp;$I$6&amp;"*")</f>
        <v>0</v>
      </c>
      <c r="J28" s="282">
        <f t="shared" si="3"/>
        <v>0</v>
      </c>
    </row>
    <row r="29" ht="15.75" customHeight="1">
      <c r="B29" s="281"/>
      <c r="C29" s="281"/>
      <c r="D29" s="282"/>
      <c r="E29" s="282"/>
      <c r="F29" s="282"/>
      <c r="G29" s="282"/>
      <c r="H29" s="282"/>
      <c r="I29" s="282"/>
      <c r="J29" s="282"/>
    </row>
    <row r="30" ht="15.75" customHeight="1">
      <c r="B30" s="281" t="s">
        <v>526</v>
      </c>
      <c r="C30" s="281" t="s">
        <v>596</v>
      </c>
      <c r="D30" s="282"/>
      <c r="E30" s="282"/>
      <c r="F30" s="282"/>
      <c r="G30" s="282"/>
      <c r="H30" s="282"/>
      <c r="I30" s="282"/>
      <c r="J30" s="282"/>
    </row>
    <row r="31" ht="15.75" customHeight="1">
      <c r="B31" s="281"/>
      <c r="C31" s="281" t="s">
        <v>509</v>
      </c>
      <c r="D31" s="282">
        <f>SUMIFS(DAS!$R$21:$R$648,DAS!$E$21:$E$648,"*"&amp;C31&amp;"*",DAS!$H$21:$H$648,"*"&amp;$D$6&amp;"*")</f>
        <v>0</v>
      </c>
      <c r="E31" s="282">
        <f>SUMIFS(DAS!$S$21:$S$648,DAS!$E$21:$E$648,"*"&amp;C31&amp;"*",DAS!$H$21:$H$648,"*"&amp;$E$6&amp;"*")</f>
        <v>0</v>
      </c>
      <c r="F31" s="282">
        <f>SUMIFS(DAS!$T$21:$T$648,DAS!$E$21:$E$648,"*"&amp;C31&amp;"*",DAS!$H$21:$H$648,"*"&amp;$F$6&amp;"*")</f>
        <v>0</v>
      </c>
      <c r="G31" s="282">
        <f>SUMIFS(DAS!$U$21:$U$648,DAS!$E$21:$E$648,"*"&amp;C31&amp;"*",DAS!$H$21:$H$648,"*"&amp;$G$6&amp;"*")</f>
        <v>0</v>
      </c>
      <c r="H31" s="282">
        <f>SUMIFS(DAS!$V$21:$V$648,DAS!$E$21:$E$648,"*"&amp;C31&amp;"*",DAS!$H$21:$H$648,"*"&amp;$H$6&amp;"*")</f>
        <v>0</v>
      </c>
      <c r="I31" s="282">
        <f>SUMIFS(DAS!$W$21:$W$648,DAS!$E$21:$E$648,"*"&amp;C31&amp;"*",DAS!$H$21:$H$648,"*"&amp;$I$6&amp;"*")</f>
        <v>0</v>
      </c>
      <c r="J31" s="282">
        <f t="shared" ref="J31:J35" si="4">SUM(D31:I31)</f>
        <v>0</v>
      </c>
    </row>
    <row r="32" ht="15.75" customHeight="1">
      <c r="B32" s="281"/>
      <c r="C32" s="281" t="s">
        <v>510</v>
      </c>
      <c r="D32" s="282">
        <f>SUMIFS(DAS!$R$21:$R$648,DAS!$E$21:$E$648,"*"&amp;C32&amp;"*",DAS!$H$21:$H$648,"*"&amp;$D$6&amp;"*")</f>
        <v>0</v>
      </c>
      <c r="E32" s="282">
        <f>SUMIFS(DAS!$S$21:$S$648,DAS!$E$21:$E$648,"*"&amp;C32&amp;"*",DAS!$H$21:$H$648,"*"&amp;$E$6&amp;"*")</f>
        <v>0</v>
      </c>
      <c r="F32" s="282">
        <f>SUMIFS(DAS!$T$21:$T$648,DAS!$E$21:$E$648,"*"&amp;C32&amp;"*",DAS!$H$21:$H$648,"*"&amp;$F$6&amp;"*")</f>
        <v>0</v>
      </c>
      <c r="G32" s="282">
        <f>SUMIFS(DAS!$U$21:$U$648,DAS!$E$21:$E$648,"*"&amp;C32&amp;"*",DAS!$H$21:$H$648,"*"&amp;$G$6&amp;"*")</f>
        <v>0</v>
      </c>
      <c r="H32" s="282">
        <f>SUMIFS(DAS!$V$21:$V$648,DAS!$E$21:$E$648,"*"&amp;C32&amp;"*",DAS!$H$21:$H$648,"*"&amp;$H$6&amp;"*")</f>
        <v>0</v>
      </c>
      <c r="I32" s="282">
        <f>SUMIFS(DAS!$W$21:$W$648,DAS!$E$21:$E$648,"*"&amp;C32&amp;"*",DAS!$H$21:$H$648,"*"&amp;$I$6&amp;"*")</f>
        <v>0</v>
      </c>
      <c r="J32" s="282">
        <f t="shared" si="4"/>
        <v>0</v>
      </c>
    </row>
    <row r="33" ht="15.75" customHeight="1">
      <c r="B33" s="281"/>
      <c r="C33" s="281" t="s">
        <v>512</v>
      </c>
      <c r="D33" s="282">
        <f>SUMIFS(DAS!$R$21:$R$648,DAS!$E$21:$E$648,"*"&amp;C33&amp;"*",DAS!$H$21:$H$648,"*"&amp;$D$6&amp;"*")</f>
        <v>0</v>
      </c>
      <c r="E33" s="282">
        <f>SUMIFS(DAS!$S$21:$S$648,DAS!$E$21:$E$648,"*"&amp;C33&amp;"*",DAS!$H$21:$H$648,"*"&amp;$E$6&amp;"*")</f>
        <v>0</v>
      </c>
      <c r="F33" s="282">
        <f>SUMIFS(DAS!$T$21:$T$648,DAS!$E$21:$E$648,"*"&amp;C33&amp;"*",DAS!$H$21:$H$648,"*"&amp;$F$6&amp;"*")</f>
        <v>0</v>
      </c>
      <c r="G33" s="282">
        <f>SUMIFS(DAS!$U$21:$U$648,DAS!$E$21:$E$648,"*"&amp;C33&amp;"*",DAS!$H$21:$H$648,"*"&amp;$G$6&amp;"*")</f>
        <v>0</v>
      </c>
      <c r="H33" s="282">
        <f>SUMIFS(DAS!$V$21:$V$648,DAS!$E$21:$E$648,"*"&amp;C33&amp;"*",DAS!$H$21:$H$648,"*"&amp;$H$6&amp;"*")</f>
        <v>0</v>
      </c>
      <c r="I33" s="282">
        <f>SUMIFS(DAS!$W$21:$W$648,DAS!$E$21:$E$648,"*"&amp;C33&amp;"*",DAS!$H$21:$H$648,"*"&amp;$I$6&amp;"*")</f>
        <v>0</v>
      </c>
      <c r="J33" s="282">
        <f t="shared" si="4"/>
        <v>0</v>
      </c>
    </row>
    <row r="34" ht="15.75" customHeight="1">
      <c r="B34" s="281"/>
      <c r="C34" s="281" t="s">
        <v>514</v>
      </c>
      <c r="D34" s="282">
        <f>SUMIFS(DAS!$R$21:$R$648,DAS!$E$21:$E$648,"*"&amp;C34&amp;"*",DAS!$H$21:$H$648,"*"&amp;$D$6&amp;"*")</f>
        <v>0</v>
      </c>
      <c r="E34" s="282">
        <f>SUMIFS(DAS!$S$21:$S$648,DAS!$E$21:$E$648,"*"&amp;C34&amp;"*",DAS!$H$21:$H$648,"*"&amp;$E$6&amp;"*")</f>
        <v>0</v>
      </c>
      <c r="F34" s="282">
        <f>SUMIFS(DAS!$T$21:$T$648,DAS!$E$21:$E$648,"*"&amp;C34&amp;"*",DAS!$H$21:$H$648,"*"&amp;$F$6&amp;"*")</f>
        <v>0</v>
      </c>
      <c r="G34" s="282">
        <f>SUMIFS(DAS!$U$21:$U$648,DAS!$E$21:$E$648,"*"&amp;C34&amp;"*",DAS!$H$21:$H$648,"*"&amp;$G$6&amp;"*")</f>
        <v>0</v>
      </c>
      <c r="H34" s="282">
        <f>SUMIFS(DAS!$V$21:$V$648,DAS!$E$21:$E$648,"*"&amp;C34&amp;"*",DAS!$H$21:$H$648,"*"&amp;$H$6&amp;"*")</f>
        <v>0</v>
      </c>
      <c r="I34" s="282">
        <f>SUMIFS(DAS!$W$21:$W$648,DAS!$E$21:$E$648,"*"&amp;C34&amp;"*",DAS!$H$21:$H$648,"*"&amp;$I$6&amp;"*")</f>
        <v>0</v>
      </c>
      <c r="J34" s="282">
        <f t="shared" si="4"/>
        <v>0</v>
      </c>
    </row>
    <row r="35" ht="15.75" customHeight="1">
      <c r="B35" s="281"/>
      <c r="C35" s="281" t="s">
        <v>513</v>
      </c>
      <c r="D35" s="282">
        <f>SUMIFS(DAS!$R$21:$R$648,DAS!$E$21:$E$648,"*"&amp;C35&amp;"*",DAS!$H$21:$H$648,"*"&amp;$D$6&amp;"*")</f>
        <v>0</v>
      </c>
      <c r="E35" s="282">
        <f>SUMIFS(DAS!$S$21:$S$648,DAS!$E$21:$E$648,"*"&amp;C35&amp;"*",DAS!$H$21:$H$648,"*"&amp;$E$6&amp;"*")</f>
        <v>0</v>
      </c>
      <c r="F35" s="282">
        <f>SUMIFS(DAS!$T$21:$T$648,DAS!$E$21:$E$648,"*"&amp;C35&amp;"*",DAS!$H$21:$H$648,"*"&amp;$F$6&amp;"*")</f>
        <v>0</v>
      </c>
      <c r="G35" s="282">
        <f>SUMIFS(DAS!$U$21:$U$648,DAS!$E$21:$E$648,"*"&amp;C35&amp;"*",DAS!$H$21:$H$648,"*"&amp;$G$6&amp;"*")</f>
        <v>0</v>
      </c>
      <c r="H35" s="282">
        <f>SUMIFS(DAS!$V$21:$V$648,DAS!$E$21:$E$648,"*"&amp;C35&amp;"*",DAS!$H$21:$H$648,"*"&amp;$H$6&amp;"*")</f>
        <v>0</v>
      </c>
      <c r="I35" s="282">
        <f>SUMIFS(DAS!$W$21:$W$648,DAS!$E$21:$E$648,"*"&amp;C35&amp;"*",DAS!$H$21:$H$648,"*"&amp;$I$6&amp;"*")</f>
        <v>0</v>
      </c>
      <c r="J35" s="282">
        <f t="shared" si="4"/>
        <v>0</v>
      </c>
    </row>
    <row r="36" ht="15.75" customHeight="1">
      <c r="G36" s="282"/>
    </row>
    <row r="37" ht="15.75" customHeight="1">
      <c r="B37" s="281" t="s">
        <v>448</v>
      </c>
      <c r="C37" s="281" t="s">
        <v>597</v>
      </c>
      <c r="D37" s="281" t="s">
        <v>586</v>
      </c>
      <c r="E37" s="281" t="s">
        <v>13</v>
      </c>
      <c r="F37" s="281" t="s">
        <v>14</v>
      </c>
      <c r="G37" s="281" t="s">
        <v>587</v>
      </c>
      <c r="H37" s="281" t="s">
        <v>16</v>
      </c>
      <c r="I37" s="281" t="s">
        <v>17</v>
      </c>
      <c r="J37" s="281" t="s">
        <v>588</v>
      </c>
    </row>
    <row r="38" ht="15.75" customHeight="1">
      <c r="B38" s="281"/>
      <c r="C38" s="281"/>
      <c r="D38" s="281"/>
      <c r="E38" s="281"/>
      <c r="F38" s="281"/>
      <c r="G38" s="281"/>
      <c r="H38" s="281"/>
      <c r="I38" s="281"/>
      <c r="J38" s="281"/>
    </row>
    <row r="39" ht="15.75" customHeight="1">
      <c r="B39" s="281"/>
      <c r="C39" s="281" t="s">
        <v>583</v>
      </c>
      <c r="D39" s="282"/>
      <c r="E39" s="282"/>
      <c r="F39" s="282"/>
      <c r="G39" s="282"/>
      <c r="H39" s="282"/>
      <c r="I39" s="282"/>
      <c r="J39" s="281"/>
    </row>
    <row r="40" ht="15.75" customHeight="1">
      <c r="B40" s="281"/>
      <c r="C40" s="281"/>
      <c r="D40" s="281"/>
      <c r="E40" s="281"/>
      <c r="F40" s="281"/>
      <c r="G40" s="281"/>
      <c r="H40" s="281"/>
      <c r="I40" s="281"/>
      <c r="J40" s="281"/>
    </row>
    <row r="41" ht="15.75" customHeight="1">
      <c r="B41" s="281" t="s">
        <v>459</v>
      </c>
      <c r="C41" s="281" t="s">
        <v>598</v>
      </c>
      <c r="D41" s="282">
        <f t="shared" ref="D41:I41" si="5">SUM(D8:D9)</f>
        <v>0</v>
      </c>
      <c r="E41" s="282">
        <f t="shared" si="5"/>
        <v>0</v>
      </c>
      <c r="F41" s="282">
        <f t="shared" si="5"/>
        <v>0</v>
      </c>
      <c r="G41" s="282">
        <f t="shared" si="5"/>
        <v>0</v>
      </c>
      <c r="H41" s="282">
        <f t="shared" si="5"/>
        <v>0</v>
      </c>
      <c r="I41" s="282">
        <f t="shared" si="5"/>
        <v>0</v>
      </c>
      <c r="J41" s="282">
        <f>SUM(D41:I41)</f>
        <v>0</v>
      </c>
    </row>
    <row r="42" ht="15.75" customHeight="1">
      <c r="B42" s="281"/>
      <c r="C42" s="281"/>
      <c r="D42" s="281"/>
      <c r="E42" s="281"/>
      <c r="F42" s="281"/>
      <c r="G42" s="281"/>
      <c r="H42" s="281"/>
      <c r="I42" s="281"/>
      <c r="J42" s="282"/>
    </row>
    <row r="43" ht="15.75" customHeight="1">
      <c r="B43" s="281" t="s">
        <v>479</v>
      </c>
      <c r="C43" s="281" t="s">
        <v>590</v>
      </c>
      <c r="D43" s="282">
        <f t="shared" ref="D43:I43" si="6">SUM(D12:D23)</f>
        <v>0</v>
      </c>
      <c r="E43" s="282">
        <f t="shared" si="6"/>
        <v>0</v>
      </c>
      <c r="F43" s="282">
        <f t="shared" si="6"/>
        <v>0</v>
      </c>
      <c r="G43" s="282">
        <f t="shared" si="6"/>
        <v>0</v>
      </c>
      <c r="H43" s="282">
        <f t="shared" si="6"/>
        <v>0</v>
      </c>
      <c r="I43" s="282">
        <f t="shared" si="6"/>
        <v>0</v>
      </c>
      <c r="J43" s="282">
        <f>SUM(D43:I43)</f>
        <v>0</v>
      </c>
    </row>
    <row r="44" ht="15.75" customHeight="1">
      <c r="B44" s="281"/>
      <c r="C44" s="281"/>
      <c r="D44" s="281"/>
      <c r="E44" s="281"/>
      <c r="F44" s="281"/>
      <c r="G44" s="281"/>
      <c r="H44" s="281"/>
      <c r="I44" s="281"/>
      <c r="J44" s="282"/>
    </row>
    <row r="45" ht="15.75" customHeight="1">
      <c r="B45" s="281" t="s">
        <v>515</v>
      </c>
      <c r="C45" s="281" t="s">
        <v>465</v>
      </c>
      <c r="D45" s="282">
        <f t="shared" ref="D45:I45" si="7">SUM(D26:D28)</f>
        <v>0</v>
      </c>
      <c r="E45" s="282">
        <f t="shared" si="7"/>
        <v>0</v>
      </c>
      <c r="F45" s="282">
        <f t="shared" si="7"/>
        <v>0</v>
      </c>
      <c r="G45" s="282">
        <f t="shared" si="7"/>
        <v>0</v>
      </c>
      <c r="H45" s="282">
        <f t="shared" si="7"/>
        <v>0</v>
      </c>
      <c r="I45" s="282">
        <f t="shared" si="7"/>
        <v>0</v>
      </c>
      <c r="J45" s="282">
        <f>SUM(D45:I45)</f>
        <v>0</v>
      </c>
    </row>
    <row r="46" ht="15.75" customHeight="1">
      <c r="B46" s="281"/>
      <c r="C46" s="281"/>
      <c r="D46" s="281"/>
      <c r="E46" s="281"/>
      <c r="F46" s="281"/>
      <c r="G46" s="281"/>
      <c r="H46" s="281"/>
      <c r="I46" s="281"/>
      <c r="J46" s="282"/>
    </row>
    <row r="47" ht="15.75" customHeight="1">
      <c r="B47" s="281" t="s">
        <v>526</v>
      </c>
      <c r="C47" s="281" t="s">
        <v>580</v>
      </c>
      <c r="D47" s="282">
        <f t="shared" ref="D47:I47" si="8">SUM(D31:D35)</f>
        <v>0</v>
      </c>
      <c r="E47" s="282">
        <f t="shared" si="8"/>
        <v>0</v>
      </c>
      <c r="F47" s="282">
        <f t="shared" si="8"/>
        <v>0</v>
      </c>
      <c r="G47" s="282">
        <f t="shared" si="8"/>
        <v>0</v>
      </c>
      <c r="H47" s="282">
        <f t="shared" si="8"/>
        <v>0</v>
      </c>
      <c r="I47" s="282">
        <f t="shared" si="8"/>
        <v>0</v>
      </c>
      <c r="J47" s="282">
        <f>SUM(D47:I47)</f>
        <v>0</v>
      </c>
    </row>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
    <mergeCell ref="C2:D2"/>
    <mergeCell ref="C3:D3"/>
    <mergeCell ref="C4:D4"/>
  </mergeCells>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 width="8.0"/>
    <col customWidth="1" min="3" max="3" width="31.86"/>
    <col customWidth="1" min="4" max="4" width="14.29"/>
    <col customWidth="1" min="5" max="5" width="8.0"/>
    <col customWidth="1" min="6" max="7" width="14.0"/>
    <col customWidth="1" min="8" max="8" width="8.0"/>
    <col customWidth="1" min="9" max="9" width="12.14"/>
    <col customWidth="1" min="10" max="10" width="16.86"/>
    <col customWidth="1" min="11" max="11" width="20.43"/>
    <col customWidth="1" min="12" max="26" width="8.0"/>
  </cols>
  <sheetData>
    <row r="2">
      <c r="C2" s="280" t="s">
        <v>599</v>
      </c>
    </row>
    <row r="3">
      <c r="C3" s="280" t="s">
        <v>600</v>
      </c>
    </row>
    <row r="4">
      <c r="C4" s="280" t="s">
        <v>601</v>
      </c>
    </row>
    <row r="6">
      <c r="B6" s="283" t="s">
        <v>448</v>
      </c>
      <c r="C6" s="283" t="s">
        <v>602</v>
      </c>
      <c r="D6" s="284" t="s">
        <v>603</v>
      </c>
      <c r="E6" s="19"/>
      <c r="F6" s="19"/>
      <c r="G6" s="19"/>
      <c r="H6" s="19"/>
      <c r="I6" s="19"/>
      <c r="J6" s="19"/>
      <c r="K6" s="20"/>
      <c r="L6" s="283" t="s">
        <v>588</v>
      </c>
    </row>
    <row r="7">
      <c r="B7" s="285"/>
      <c r="C7" s="285"/>
      <c r="D7" s="283" t="s">
        <v>604</v>
      </c>
      <c r="E7" s="283" t="s">
        <v>605</v>
      </c>
      <c r="F7" s="283" t="s">
        <v>606</v>
      </c>
      <c r="G7" s="283" t="s">
        <v>607</v>
      </c>
      <c r="H7" s="283" t="s">
        <v>608</v>
      </c>
      <c r="I7" s="283" t="s">
        <v>609</v>
      </c>
      <c r="J7" s="283" t="s">
        <v>610</v>
      </c>
      <c r="K7" s="283" t="s">
        <v>611</v>
      </c>
      <c r="L7" s="285"/>
    </row>
    <row r="8">
      <c r="B8" s="26"/>
      <c r="C8" s="26"/>
      <c r="D8" s="26"/>
      <c r="E8" s="26"/>
      <c r="F8" s="26"/>
      <c r="G8" s="26"/>
      <c r="H8" s="26"/>
      <c r="I8" s="26"/>
      <c r="J8" s="26"/>
      <c r="K8" s="26"/>
      <c r="L8" s="26"/>
    </row>
    <row r="9">
      <c r="B9" s="281">
        <v>1.0</v>
      </c>
      <c r="C9" s="281" t="s">
        <v>480</v>
      </c>
      <c r="D9" s="281">
        <f>COUNTIFS(DAS!$E$21:$E$648,"*"&amp;$D$7&amp;"*",DAS!$E$21:$E$648,"*"&amp;C9&amp;"*")</f>
        <v>0</v>
      </c>
      <c r="E9" s="281">
        <f>COUNTIFS(DAS!$E$21:$E$648,"*"&amp;$E$7&amp;"*",DAS!$E$21:$E$648,"*"&amp;C9&amp;"*")</f>
        <v>0</v>
      </c>
      <c r="F9" s="281">
        <f>COUNTIFS(DAS!$E$21:$E$648,"*"&amp;$F$7&amp;"*",DAS!$E$21:$E$648,"*"&amp;C9&amp;"*")</f>
        <v>0</v>
      </c>
      <c r="G9" s="281">
        <f>COUNTIFS(DAS!$E$21:$E$648,"*"&amp;$G$7&amp;"*",DAS!$E$21:$E$648,"*"&amp;C9&amp;"*")</f>
        <v>0</v>
      </c>
      <c r="H9" s="281">
        <f>COUNTIFS(DAS!$E$21:$E$648,"*"&amp;$H$7&amp;"*",DAS!$E$21:$E$648,"*"&amp;C9&amp;"*")</f>
        <v>0</v>
      </c>
      <c r="I9" s="281">
        <f>COUNTIFS(DAS!$E$21:$E$648,"*"&amp;$I$7&amp;"*",DAS!$E$21:$E$648,"*"&amp;C9&amp;"*")</f>
        <v>0</v>
      </c>
      <c r="J9" s="281">
        <f>COUNTIFS(DAS!$E$21:$E$648,"*"&amp;$J$7&amp;"*",DAS!$E$21:$E$648,"*"&amp;C9&amp;"*")</f>
        <v>0</v>
      </c>
      <c r="K9" s="281">
        <f>COUNTIFS(DAS!$E$21:$E$648,"*"&amp;$K$7&amp;"*",DAS!$E$21:$E$648,"*"&amp;C9&amp;"*")</f>
        <v>0</v>
      </c>
      <c r="L9" s="281">
        <f t="shared" ref="L9:L31" si="1">-SUM(D9:K9)</f>
        <v>0</v>
      </c>
    </row>
    <row r="10">
      <c r="B10" s="281">
        <v>2.0</v>
      </c>
      <c r="C10" s="281" t="s">
        <v>473</v>
      </c>
      <c r="D10" s="281">
        <f>COUNTIFS(DAS!$E$21:$E$648,"*"&amp;$D$7&amp;"*",DAS!$E$21:$E$648,"*"&amp;C10&amp;"*")</f>
        <v>0</v>
      </c>
      <c r="E10" s="281">
        <f>COUNTIFS(DAS!$E$21:$E$648,"*"&amp;$E$7&amp;"*",DAS!$E$21:$E$648,"*"&amp;C10&amp;"*")</f>
        <v>0</v>
      </c>
      <c r="F10" s="281">
        <f>COUNTIFS(DAS!$E$21:$E$648,"*"&amp;$F$7&amp;"*",DAS!$E$21:$E$648,"*"&amp;C10&amp;"*")</f>
        <v>0</v>
      </c>
      <c r="G10" s="281">
        <f>COUNTIFS(DAS!$E$21:$E$648,"*"&amp;$G$7&amp;"*",DAS!$E$21:$E$648,"*"&amp;C10&amp;"*")</f>
        <v>0</v>
      </c>
      <c r="H10" s="281">
        <f>COUNTIFS(DAS!$E$21:$E$648,"*"&amp;$H$7&amp;"*",DAS!$E$21:$E$648,"*"&amp;C10&amp;"*")</f>
        <v>0</v>
      </c>
      <c r="I10" s="281">
        <f>COUNTIFS(DAS!$E$21:$E$648,"*"&amp;$I$7&amp;"*",DAS!$E$21:$E$648,"*"&amp;C10&amp;"*")</f>
        <v>0</v>
      </c>
      <c r="J10" s="281">
        <f>COUNTIFS(DAS!$E$21:$E$648,"*"&amp;$J$7&amp;"*",DAS!$E$21:$E$648,"*"&amp;C10&amp;"*")</f>
        <v>0</v>
      </c>
      <c r="K10" s="281">
        <f>COUNTIFS(DAS!$E$21:$E$648,"*"&amp;$K$7&amp;"*",DAS!$E$21:$E$648,"*"&amp;C10&amp;"*")</f>
        <v>0</v>
      </c>
      <c r="L10" s="281">
        <f t="shared" si="1"/>
        <v>0</v>
      </c>
    </row>
    <row r="11">
      <c r="B11" s="281">
        <v>3.0</v>
      </c>
      <c r="C11" s="281" t="s">
        <v>490</v>
      </c>
      <c r="D11" s="281">
        <f>COUNTIFS(DAS!$E$21:$E$648,"*"&amp;$D$7&amp;"*",DAS!$E$21:$E$648,"*"&amp;C11&amp;"*")</f>
        <v>0</v>
      </c>
      <c r="E11" s="281">
        <f>COUNTIFS(DAS!$E$21:$E$648,"*"&amp;$E$7&amp;"*",DAS!$E$21:$E$648,"*"&amp;C11&amp;"*")</f>
        <v>0</v>
      </c>
      <c r="F11" s="281">
        <f>COUNTIFS(DAS!$E$21:$E$648,"*"&amp;$F$7&amp;"*",DAS!$E$21:$E$648,"*"&amp;C11&amp;"*")</f>
        <v>0</v>
      </c>
      <c r="G11" s="281">
        <f>COUNTIFS(DAS!$E$21:$E$648,"*"&amp;$G$7&amp;"*",DAS!$E$21:$E$648,"*"&amp;C11&amp;"*")</f>
        <v>0</v>
      </c>
      <c r="H11" s="281">
        <f>COUNTIFS(DAS!$E$21:$E$648,"*"&amp;$H$7&amp;"*",DAS!$E$21:$E$648,"*"&amp;C11&amp;"*")</f>
        <v>0</v>
      </c>
      <c r="I11" s="281">
        <f>COUNTIFS(DAS!$E$21:$E$648,"*"&amp;$I$7&amp;"*",DAS!$E$21:$E$648,"*"&amp;C11&amp;"*")</f>
        <v>0</v>
      </c>
      <c r="J11" s="281">
        <f>COUNTIFS(DAS!$E$21:$E$648,"*"&amp;$J$7&amp;"*",DAS!$E$21:$E$648,"*"&amp;C11&amp;"*")</f>
        <v>0</v>
      </c>
      <c r="K11" s="281">
        <f>COUNTIFS(DAS!$E$21:$E$648,"*"&amp;$K$7&amp;"*",DAS!$E$21:$E$648,"*"&amp;C11&amp;"*")</f>
        <v>0</v>
      </c>
      <c r="L11" s="281">
        <f t="shared" si="1"/>
        <v>0</v>
      </c>
    </row>
    <row r="12">
      <c r="B12" s="281">
        <v>4.0</v>
      </c>
      <c r="C12" s="281" t="s">
        <v>491</v>
      </c>
      <c r="D12" s="281">
        <f>COUNTIFS(DAS!$E$21:$E$648,"*"&amp;$D$7&amp;"*",DAS!$E$21:$E$648,"*"&amp;C12&amp;"*")</f>
        <v>0</v>
      </c>
      <c r="E12" s="281">
        <f>COUNTIFS(DAS!$E$21:$E$648,"*"&amp;$E$7&amp;"*",DAS!$E$21:$E$648,"*"&amp;C12&amp;"*")</f>
        <v>0</v>
      </c>
      <c r="F12" s="281">
        <f>COUNTIFS(DAS!$E$21:$E$648,"*"&amp;$F$7&amp;"*",DAS!$E$21:$E$648,"*"&amp;C12&amp;"*")</f>
        <v>0</v>
      </c>
      <c r="G12" s="281">
        <f>COUNTIFS(DAS!$E$21:$E$648,"*"&amp;$G$7&amp;"*",DAS!$E$21:$E$648,"*"&amp;C12&amp;"*")</f>
        <v>0</v>
      </c>
      <c r="H12" s="281">
        <f>COUNTIFS(DAS!$E$21:$E$648,"*"&amp;$H$7&amp;"*",DAS!$E$21:$E$648,"*"&amp;C12&amp;"*")</f>
        <v>0</v>
      </c>
      <c r="I12" s="281">
        <f>COUNTIFS(DAS!$E$21:$E$648,"*"&amp;$I$7&amp;"*",DAS!$E$21:$E$648,"*"&amp;C12&amp;"*")</f>
        <v>0</v>
      </c>
      <c r="J12" s="281">
        <f>COUNTIFS(DAS!$E$21:$E$648,"*"&amp;$J$7&amp;"*",DAS!$E$21:$E$648,"*"&amp;C12&amp;"*")</f>
        <v>0</v>
      </c>
      <c r="K12" s="281">
        <f>COUNTIFS(DAS!$E$21:$E$648,"*"&amp;$K$7&amp;"*",DAS!$E$21:$E$648,"*"&amp;C12&amp;"*")</f>
        <v>0</v>
      </c>
      <c r="L12" s="281">
        <f t="shared" si="1"/>
        <v>0</v>
      </c>
    </row>
    <row r="13">
      <c r="B13" s="281">
        <v>5.0</v>
      </c>
      <c r="C13" s="281" t="s">
        <v>488</v>
      </c>
      <c r="D13" s="281">
        <f>COUNTIFS(DAS!$E$21:$E$648,"*"&amp;$D$7&amp;"*",DAS!$E$21:$E$648,"*"&amp;C13&amp;"*")</f>
        <v>0</v>
      </c>
      <c r="E13" s="281">
        <f>COUNTIFS(DAS!$E$21:$E$648,"*"&amp;$E$7&amp;"*",DAS!$E$21:$E$648,"*"&amp;C13&amp;"*")</f>
        <v>0</v>
      </c>
      <c r="F13" s="281">
        <f>COUNTIFS(DAS!$E$21:$E$648,"*"&amp;$F$7&amp;"*",DAS!$E$21:$E$648,"*"&amp;C13&amp;"*")</f>
        <v>0</v>
      </c>
      <c r="G13" s="281">
        <f>COUNTIFS(DAS!$E$21:$E$648,"*"&amp;$G$7&amp;"*",DAS!$E$21:$E$648,"*"&amp;C13&amp;"*")</f>
        <v>0</v>
      </c>
      <c r="H13" s="281">
        <f>COUNTIFS(DAS!$E$21:$E$648,"*"&amp;$H$7&amp;"*",DAS!$E$21:$E$648,"*"&amp;C13&amp;"*")</f>
        <v>0</v>
      </c>
      <c r="I13" s="281">
        <f>COUNTIFS(DAS!$E$21:$E$648,"*"&amp;$I$7&amp;"*",DAS!$E$21:$E$648,"*"&amp;C13&amp;"*")</f>
        <v>0</v>
      </c>
      <c r="J13" s="281">
        <f>COUNTIFS(DAS!$E$21:$E$648,"*"&amp;$J$7&amp;"*",DAS!$E$21:$E$648,"*"&amp;C13&amp;"*")</f>
        <v>0</v>
      </c>
      <c r="K13" s="281">
        <f>COUNTIFS(DAS!$E$21:$E$648,"*"&amp;$K$7&amp;"*",DAS!$E$21:$E$648,"*"&amp;C13&amp;"*")</f>
        <v>0</v>
      </c>
      <c r="L13" s="281">
        <f t="shared" si="1"/>
        <v>0</v>
      </c>
    </row>
    <row r="14">
      <c r="B14" s="281">
        <v>6.0</v>
      </c>
      <c r="C14" s="281" t="s">
        <v>612</v>
      </c>
      <c r="D14" s="281">
        <f>COUNTIFS(DAS!$E$21:$E$648,"*"&amp;$D$7&amp;"*",DAS!$E$21:$E$648,"*"&amp;C14&amp;"*")</f>
        <v>0</v>
      </c>
      <c r="E14" s="281">
        <f>COUNTIFS(DAS!$E$21:$E$648,"*"&amp;$E$7&amp;"*",DAS!$E$21:$E$648,"*"&amp;C14&amp;"*")</f>
        <v>0</v>
      </c>
      <c r="F14" s="281">
        <f>COUNTIFS(DAS!$E$21:$E$648,"*"&amp;$F$7&amp;"*",DAS!$E$21:$E$648,"*"&amp;C14&amp;"*")</f>
        <v>0</v>
      </c>
      <c r="G14" s="281">
        <f>COUNTIFS(DAS!$E$21:$E$648,"*"&amp;$G$7&amp;"*",DAS!$E$21:$E$648,"*"&amp;C14&amp;"*")</f>
        <v>0</v>
      </c>
      <c r="H14" s="281">
        <f>COUNTIFS(DAS!$E$21:$E$648,"*"&amp;$H$7&amp;"*",DAS!$E$21:$E$648,"*"&amp;C14&amp;"*")</f>
        <v>0</v>
      </c>
      <c r="I14" s="281">
        <f>COUNTIFS(DAS!$E$21:$E$648,"*"&amp;$I$7&amp;"*",DAS!$E$21:$E$648,"*"&amp;C14&amp;"*")</f>
        <v>0</v>
      </c>
      <c r="J14" s="281">
        <f>COUNTIFS(DAS!$E$21:$E$648,"*"&amp;$J$7&amp;"*",DAS!$E$21:$E$648,"*"&amp;C14&amp;"*")</f>
        <v>0</v>
      </c>
      <c r="K14" s="281">
        <f>COUNTIFS(DAS!$E$21:$E$648,"*"&amp;$K$7&amp;"*",DAS!$E$21:$E$648,"*"&amp;C14&amp;"*")</f>
        <v>0</v>
      </c>
      <c r="L14" s="281">
        <f t="shared" si="1"/>
        <v>0</v>
      </c>
    </row>
    <row r="15">
      <c r="B15" s="281">
        <v>7.0</v>
      </c>
      <c r="C15" s="281" t="s">
        <v>509</v>
      </c>
      <c r="D15" s="281">
        <f>COUNTIFS(DAS!$E$21:$E$648,"*"&amp;$D$7&amp;"*",DAS!$E$21:$E$648,"*"&amp;C15&amp;"*")</f>
        <v>0</v>
      </c>
      <c r="E15" s="281">
        <f>COUNTIFS(DAS!$E$21:$E$648,"*"&amp;$E$7&amp;"*",DAS!$E$21:$E$648,"*"&amp;C15&amp;"*")</f>
        <v>0</v>
      </c>
      <c r="F15" s="281">
        <f>COUNTIFS(DAS!$E$21:$E$648,"*"&amp;$F$7&amp;"*",DAS!$E$21:$E$648,"*"&amp;C15&amp;"*")</f>
        <v>0</v>
      </c>
      <c r="G15" s="281">
        <f>COUNTIFS(DAS!$E$21:$E$648,"*"&amp;$G$7&amp;"*",DAS!$E$21:$E$648,"*"&amp;C15&amp;"*")</f>
        <v>0</v>
      </c>
      <c r="H15" s="281">
        <f>COUNTIFS(DAS!$E$21:$E$648,"*"&amp;$H$7&amp;"*",DAS!$E$21:$E$648,"*"&amp;C15&amp;"*")</f>
        <v>0</v>
      </c>
      <c r="I15" s="281">
        <f>COUNTIFS(DAS!$E$21:$E$648,"*"&amp;$I$7&amp;"*",DAS!$E$21:$E$648,"*"&amp;C15&amp;"*")</f>
        <v>0</v>
      </c>
      <c r="J15" s="281">
        <f>COUNTIFS(DAS!$E$21:$E$648,"*"&amp;$J$7&amp;"*",DAS!$E$21:$E$648,"*"&amp;C15&amp;"*")</f>
        <v>0</v>
      </c>
      <c r="K15" s="281">
        <f>COUNTIFS(DAS!$E$21:$E$648,"*"&amp;$K$7&amp;"*",DAS!$E$21:$E$648,"*"&amp;C15&amp;"*")</f>
        <v>0</v>
      </c>
      <c r="L15" s="281">
        <f t="shared" si="1"/>
        <v>0</v>
      </c>
    </row>
    <row r="16">
      <c r="B16" s="281">
        <v>8.0</v>
      </c>
      <c r="C16" s="281" t="s">
        <v>613</v>
      </c>
      <c r="D16" s="281">
        <f>COUNTIFS(DAS!$E$21:$E$648,"*"&amp;$D$7&amp;"*",DAS!$E$21:$E$648,"*"&amp;C16&amp;"*")</f>
        <v>0</v>
      </c>
      <c r="E16" s="281">
        <f>COUNTIFS(DAS!$E$21:$E$648,"*"&amp;$E$7&amp;"*",DAS!$E$21:$E$648,"*"&amp;C16&amp;"*")</f>
        <v>0</v>
      </c>
      <c r="F16" s="281">
        <f>COUNTIFS(DAS!$E$21:$E$648,"*"&amp;$F$7&amp;"*",DAS!$E$21:$E$648,"*"&amp;C16&amp;"*")</f>
        <v>0</v>
      </c>
      <c r="G16" s="281">
        <f>COUNTIFS(DAS!$E$21:$E$648,"*"&amp;$G$7&amp;"*",DAS!$E$21:$E$648,"*"&amp;C16&amp;"*")</f>
        <v>0</v>
      </c>
      <c r="H16" s="281">
        <f>COUNTIFS(DAS!$E$21:$E$648,"*"&amp;$H$7&amp;"*",DAS!$E$21:$E$648,"*"&amp;C16&amp;"*")</f>
        <v>0</v>
      </c>
      <c r="I16" s="281">
        <f>COUNTIFS(DAS!$E$21:$E$648,"*"&amp;$I$7&amp;"*",DAS!$E$21:$E$648,"*"&amp;C16&amp;"*")</f>
        <v>0</v>
      </c>
      <c r="J16" s="281">
        <f>COUNTIFS(DAS!$E$21:$E$648,"*"&amp;$J$7&amp;"*",DAS!$E$21:$E$648,"*"&amp;C16&amp;"*")</f>
        <v>0</v>
      </c>
      <c r="K16" s="281">
        <f>COUNTIFS(DAS!$E$21:$E$648,"*"&amp;$K$7&amp;"*",DAS!$E$21:$E$648,"*"&amp;C16&amp;"*")</f>
        <v>0</v>
      </c>
      <c r="L16" s="281">
        <f t="shared" si="1"/>
        <v>0</v>
      </c>
    </row>
    <row r="17">
      <c r="B17" s="281">
        <v>9.0</v>
      </c>
      <c r="C17" s="281" t="s">
        <v>614</v>
      </c>
      <c r="D17" s="281">
        <f>COUNTIFS(DAS!$E$21:$E$648,"*"&amp;$D$7&amp;"*",DAS!$E$21:$E$648,"*"&amp;C17&amp;"*")</f>
        <v>0</v>
      </c>
      <c r="E17" s="281">
        <f>COUNTIFS(DAS!$E$21:$E$648,"*"&amp;$E$7&amp;"*",DAS!$E$21:$E$648,"*"&amp;C17&amp;"*")</f>
        <v>0</v>
      </c>
      <c r="F17" s="281">
        <f>COUNTIFS(DAS!$E$21:$E$648,"*"&amp;$F$7&amp;"*",DAS!$E$21:$E$648,"*"&amp;C17&amp;"*")</f>
        <v>0</v>
      </c>
      <c r="G17" s="281">
        <f>COUNTIFS(DAS!$E$21:$E$648,"*"&amp;$G$7&amp;"*",DAS!$E$21:$E$648,"*"&amp;C17&amp;"*")</f>
        <v>0</v>
      </c>
      <c r="H17" s="281">
        <f>COUNTIFS(DAS!$E$21:$E$648,"*"&amp;$H$7&amp;"*",DAS!$E$21:$E$648,"*"&amp;C17&amp;"*")</f>
        <v>0</v>
      </c>
      <c r="I17" s="281">
        <f>COUNTIFS(DAS!$E$21:$E$648,"*"&amp;$I$7&amp;"*",DAS!$E$21:$E$648,"*"&amp;C17&amp;"*")</f>
        <v>0</v>
      </c>
      <c r="J17" s="281">
        <f>COUNTIFS(DAS!$E$21:$E$648,"*"&amp;$J$7&amp;"*",DAS!$E$21:$E$648,"*"&amp;C17&amp;"*")</f>
        <v>0</v>
      </c>
      <c r="K17" s="281">
        <f>COUNTIFS(DAS!$E$21:$E$648,"*"&amp;$K$7&amp;"*",DAS!$E$21:$E$648,"*"&amp;C17&amp;"*")</f>
        <v>0</v>
      </c>
      <c r="L17" s="281">
        <f t="shared" si="1"/>
        <v>0</v>
      </c>
    </row>
    <row r="18">
      <c r="B18" s="281">
        <v>10.0</v>
      </c>
      <c r="C18" s="281" t="s">
        <v>615</v>
      </c>
      <c r="D18" s="281">
        <f>COUNTIFS(DAS!$E$21:$E$648,"*"&amp;$D$7&amp;"*",DAS!$E$21:$E$648,"*"&amp;C18&amp;"*")</f>
        <v>0</v>
      </c>
      <c r="E18" s="281">
        <f>COUNTIFS(DAS!$E$21:$E$648,"*"&amp;$E$7&amp;"*",DAS!$E$21:$E$648,"*"&amp;C18&amp;"*")</f>
        <v>0</v>
      </c>
      <c r="F18" s="281">
        <f>COUNTIFS(DAS!$E$21:$E$648,"*"&amp;$F$7&amp;"*",DAS!$E$21:$E$648,"*"&amp;C18&amp;"*")</f>
        <v>0</v>
      </c>
      <c r="G18" s="281">
        <f>COUNTIFS(DAS!$E$21:$E$648,"*"&amp;$G$7&amp;"*",DAS!$E$21:$E$648,"*"&amp;C18&amp;"*")</f>
        <v>0</v>
      </c>
      <c r="H18" s="281">
        <f>COUNTIFS(DAS!$E$21:$E$648,"*"&amp;$H$7&amp;"*",DAS!$E$21:$E$648,"*"&amp;C18&amp;"*")</f>
        <v>0</v>
      </c>
      <c r="I18" s="281">
        <f>COUNTIFS(DAS!$E$21:$E$648,"*"&amp;$I$7&amp;"*",DAS!$E$21:$E$648,"*"&amp;C18&amp;"*")</f>
        <v>0</v>
      </c>
      <c r="J18" s="281">
        <f>COUNTIFS(DAS!$E$21:$E$648,"*"&amp;$J$7&amp;"*",DAS!$E$21:$E$648,"*"&amp;C18&amp;"*")</f>
        <v>0</v>
      </c>
      <c r="K18" s="281">
        <f>COUNTIFS(DAS!$E$21:$E$648,"*"&amp;$K$7&amp;"*",DAS!$E$21:$E$648,"*"&amp;C18&amp;"*")</f>
        <v>0</v>
      </c>
      <c r="L18" s="281">
        <f t="shared" si="1"/>
        <v>0</v>
      </c>
    </row>
    <row r="19">
      <c r="B19" s="281">
        <v>11.0</v>
      </c>
      <c r="C19" s="281" t="s">
        <v>510</v>
      </c>
      <c r="D19" s="281">
        <f>COUNTIFS(DAS!$E$21:$E$648,"*"&amp;$D$7&amp;"*",DAS!$E$21:$E$648,"*"&amp;C19&amp;"*")</f>
        <v>0</v>
      </c>
      <c r="E19" s="281">
        <f>COUNTIFS(DAS!$E$21:$E$648,"*"&amp;$E$7&amp;"*",DAS!$E$21:$E$648,"*"&amp;C19&amp;"*")</f>
        <v>0</v>
      </c>
      <c r="F19" s="281">
        <f>COUNTIFS(DAS!$E$21:$E$648,"*"&amp;$F$7&amp;"*",DAS!$E$21:$E$648,"*"&amp;C19&amp;"*")</f>
        <v>0</v>
      </c>
      <c r="G19" s="281">
        <f>COUNTIFS(DAS!$E$21:$E$648,"*"&amp;$G$7&amp;"*",DAS!$E$21:$E$648,"*"&amp;C19&amp;"*")</f>
        <v>0</v>
      </c>
      <c r="H19" s="281">
        <f>COUNTIFS(DAS!$E$21:$E$648,"*"&amp;$H$7&amp;"*",DAS!$E$21:$E$648,"*"&amp;C19&amp;"*")</f>
        <v>0</v>
      </c>
      <c r="I19" s="281">
        <f>COUNTIFS(DAS!$E$21:$E$648,"*"&amp;$I$7&amp;"*",DAS!$E$21:$E$648,"*"&amp;C19&amp;"*")</f>
        <v>0</v>
      </c>
      <c r="J19" s="281">
        <f>COUNTIFS(DAS!$E$21:$E$648,"*"&amp;$J$7&amp;"*",DAS!$E$21:$E$648,"*"&amp;C19&amp;"*")</f>
        <v>0</v>
      </c>
      <c r="K19" s="281">
        <f>COUNTIFS(DAS!$E$21:$E$648,"*"&amp;$K$7&amp;"*",DAS!$E$21:$E$648,"*"&amp;C19&amp;"*")</f>
        <v>0</v>
      </c>
      <c r="L19" s="281">
        <f t="shared" si="1"/>
        <v>0</v>
      </c>
    </row>
    <row r="20">
      <c r="B20" s="281">
        <v>12.0</v>
      </c>
      <c r="C20" s="281" t="s">
        <v>512</v>
      </c>
      <c r="D20" s="281">
        <f>COUNTIFS(DAS!$E$21:$E$648,"*"&amp;$D$7&amp;"*",DAS!$E$21:$E$648,"*"&amp;C20&amp;"*")</f>
        <v>0</v>
      </c>
      <c r="E20" s="281">
        <f>COUNTIFS(DAS!$E$21:$E$648,"*"&amp;$E$7&amp;"*",DAS!$E$21:$E$648,"*"&amp;C20&amp;"*")</f>
        <v>0</v>
      </c>
      <c r="F20" s="281">
        <f>COUNTIFS(DAS!$E$21:$E$648,"*"&amp;$F$7&amp;"*",DAS!$E$21:$E$648,"*"&amp;C20&amp;"*")</f>
        <v>0</v>
      </c>
      <c r="G20" s="281">
        <f>COUNTIFS(DAS!$E$21:$E$648,"*"&amp;$G$7&amp;"*",DAS!$E$21:$E$648,"*"&amp;C20&amp;"*")</f>
        <v>0</v>
      </c>
      <c r="H20" s="281">
        <f>COUNTIFS(DAS!$E$21:$E$648,"*"&amp;$H$7&amp;"*",DAS!$E$21:$E$648,"*"&amp;C20&amp;"*")</f>
        <v>0</v>
      </c>
      <c r="I20" s="281">
        <f>COUNTIFS(DAS!$E$21:$E$648,"*"&amp;$I$7&amp;"*",DAS!$E$21:$E$648,"*"&amp;C20&amp;"*")</f>
        <v>0</v>
      </c>
      <c r="J20" s="281">
        <f>COUNTIFS(DAS!$E$21:$E$648,"*"&amp;$J$7&amp;"*",DAS!$E$21:$E$648,"*"&amp;C20&amp;"*")</f>
        <v>0</v>
      </c>
      <c r="K20" s="281">
        <f>COUNTIFS(DAS!$E$21:$E$648,"*"&amp;$K$7&amp;"*",DAS!$E$21:$E$648,"*"&amp;C20&amp;"*")</f>
        <v>0</v>
      </c>
      <c r="L20" s="281">
        <f t="shared" si="1"/>
        <v>0</v>
      </c>
    </row>
    <row r="21" ht="15.75" customHeight="1">
      <c r="B21" s="281">
        <v>13.0</v>
      </c>
      <c r="C21" s="281" t="s">
        <v>498</v>
      </c>
      <c r="D21" s="281">
        <f>COUNTIFS(DAS!$E$21:$E$648,"*"&amp;$D$7&amp;"*",DAS!$E$21:$E$648,"*"&amp;C21&amp;"*")</f>
        <v>0</v>
      </c>
      <c r="E21" s="281">
        <f>COUNTIFS(DAS!$E$21:$E$648,"*"&amp;$E$7&amp;"*",DAS!$E$21:$E$648,"*"&amp;C21&amp;"*")</f>
        <v>0</v>
      </c>
      <c r="F21" s="281">
        <f>COUNTIFS(DAS!$E$21:$E$648,"*"&amp;$F$7&amp;"*",DAS!$E$21:$E$648,"*"&amp;C21&amp;"*")</f>
        <v>0</v>
      </c>
      <c r="G21" s="281">
        <f>COUNTIFS(DAS!$E$21:$E$648,"*"&amp;$G$7&amp;"*",DAS!$E$21:$E$648,"*"&amp;C21&amp;"*")</f>
        <v>0</v>
      </c>
      <c r="H21" s="281">
        <f>COUNTIFS(DAS!$E$21:$E$648,"*"&amp;$H$7&amp;"*",DAS!$E$21:$E$648,"*"&amp;C21&amp;"*")</f>
        <v>0</v>
      </c>
      <c r="I21" s="281">
        <f>COUNTIFS(DAS!$E$21:$E$648,"*"&amp;$I$7&amp;"*",DAS!$E$21:$E$648,"*"&amp;C21&amp;"*")</f>
        <v>0</v>
      </c>
      <c r="J21" s="281">
        <f>COUNTIFS(DAS!$E$21:$E$648,"*"&amp;$J$7&amp;"*",DAS!$E$21:$E$648,"*"&amp;C21&amp;"*")</f>
        <v>0</v>
      </c>
      <c r="K21" s="281">
        <f>COUNTIFS(DAS!$E$21:$E$648,"*"&amp;$K$7&amp;"*",DAS!$E$21:$E$648,"*"&amp;C21&amp;"*")</f>
        <v>0</v>
      </c>
      <c r="L21" s="281">
        <f t="shared" si="1"/>
        <v>0</v>
      </c>
    </row>
    <row r="22" ht="15.75" customHeight="1">
      <c r="B22" s="281">
        <v>14.0</v>
      </c>
      <c r="C22" s="281" t="s">
        <v>492</v>
      </c>
      <c r="D22" s="281">
        <f>COUNTIFS(DAS!$E$21:$E$648,"*"&amp;$D$7&amp;"*",DAS!$E$21:$E$648,"*"&amp;C22&amp;"*")</f>
        <v>0</v>
      </c>
      <c r="E22" s="281">
        <f>COUNTIFS(DAS!$E$21:$E$648,"*"&amp;$E$7&amp;"*",DAS!$E$21:$E$648,"*"&amp;C22&amp;"*")</f>
        <v>0</v>
      </c>
      <c r="F22" s="281">
        <f>COUNTIFS(DAS!$E$21:$E$648,"*"&amp;$F$7&amp;"*",DAS!$E$21:$E$648,"*"&amp;C22&amp;"*")</f>
        <v>0</v>
      </c>
      <c r="G22" s="281">
        <f>COUNTIFS(DAS!$E$21:$E$648,"*"&amp;$G$7&amp;"*",DAS!$E$21:$E$648,"*"&amp;C22&amp;"*")</f>
        <v>0</v>
      </c>
      <c r="H22" s="281">
        <f>COUNTIFS(DAS!$E$21:$E$648,"*"&amp;$H$7&amp;"*",DAS!$E$21:$E$648,"*"&amp;C22&amp;"*")</f>
        <v>0</v>
      </c>
      <c r="I22" s="281">
        <f>COUNTIFS(DAS!$E$21:$E$648,"*"&amp;$I$7&amp;"*",DAS!$E$21:$E$648,"*"&amp;C22&amp;"*")</f>
        <v>0</v>
      </c>
      <c r="J22" s="281">
        <f>COUNTIFS(DAS!$E$21:$E$648,"*"&amp;$J$7&amp;"*",DAS!$E$21:$E$648,"*"&amp;C22&amp;"*")</f>
        <v>0</v>
      </c>
      <c r="K22" s="281">
        <f>COUNTIFS(DAS!$E$21:$E$648,"*"&amp;$K$7&amp;"*",DAS!$E$21:$E$648,"*"&amp;C22&amp;"*")</f>
        <v>0</v>
      </c>
      <c r="L22" s="281">
        <f t="shared" si="1"/>
        <v>0</v>
      </c>
    </row>
    <row r="23" ht="15.75" customHeight="1">
      <c r="B23" s="281">
        <v>15.0</v>
      </c>
      <c r="C23" s="281" t="s">
        <v>616</v>
      </c>
      <c r="D23" s="281">
        <f>COUNTIFS(DAS!$E$21:$E$648,"*"&amp;$D$7&amp;"*",DAS!$E$21:$E$648,"*"&amp;C23&amp;"*")</f>
        <v>0</v>
      </c>
      <c r="E23" s="281">
        <f>COUNTIFS(DAS!$E$21:$E$648,"*"&amp;$E$7&amp;"*",DAS!$E$21:$E$648,"*"&amp;C23&amp;"*")</f>
        <v>0</v>
      </c>
      <c r="F23" s="281">
        <f>COUNTIFS(DAS!$E$21:$E$648,"*"&amp;$F$7&amp;"*",DAS!$E$21:$E$648,"*"&amp;C23&amp;"*")</f>
        <v>0</v>
      </c>
      <c r="G23" s="281">
        <f>COUNTIFS(DAS!$E$21:$E$648,"*"&amp;$G$7&amp;"*",DAS!$E$21:$E$648,"*"&amp;C23&amp;"*")</f>
        <v>0</v>
      </c>
      <c r="H23" s="281">
        <f>COUNTIFS(DAS!$E$21:$E$648,"*"&amp;$H$7&amp;"*",DAS!$E$21:$E$648,"*"&amp;C23&amp;"*")</f>
        <v>0</v>
      </c>
      <c r="I23" s="281">
        <f>COUNTIFS(DAS!$E$21:$E$648,"*"&amp;$I$7&amp;"*",DAS!$E$21:$E$648,"*"&amp;C23&amp;"*")</f>
        <v>0</v>
      </c>
      <c r="J23" s="281">
        <f>COUNTIFS(DAS!$E$21:$E$648,"*"&amp;$J$7&amp;"*",DAS!$E$21:$E$648,"*"&amp;C23&amp;"*")</f>
        <v>0</v>
      </c>
      <c r="K23" s="281">
        <f>COUNTIFS(DAS!$E$21:$E$648,"*"&amp;$K$7&amp;"*",DAS!$E$21:$E$648,"*"&amp;C23&amp;"*")</f>
        <v>0</v>
      </c>
      <c r="L23" s="281">
        <f t="shared" si="1"/>
        <v>0</v>
      </c>
    </row>
    <row r="24" ht="15.75" customHeight="1">
      <c r="B24" s="281">
        <v>16.0</v>
      </c>
      <c r="C24" s="281" t="s">
        <v>513</v>
      </c>
      <c r="D24" s="281">
        <f>COUNTIFS(DAS!$E$21:$E$648,"*"&amp;$D$7&amp;"*",DAS!$E$21:$E$648,"*"&amp;C24&amp;"*")</f>
        <v>0</v>
      </c>
      <c r="E24" s="281">
        <f>COUNTIFS(DAS!$E$21:$E$648,"*"&amp;$E$7&amp;"*",DAS!$E$21:$E$648,"*"&amp;C24&amp;"*")</f>
        <v>0</v>
      </c>
      <c r="F24" s="281">
        <f>COUNTIFS(DAS!$E$21:$E$648,"*"&amp;$F$7&amp;"*",DAS!$E$21:$E$648,"*"&amp;C24&amp;"*")</f>
        <v>0</v>
      </c>
      <c r="G24" s="281">
        <f>COUNTIFS(DAS!$E$21:$E$648,"*"&amp;$G$7&amp;"*",DAS!$E$21:$E$648,"*"&amp;C24&amp;"*")</f>
        <v>0</v>
      </c>
      <c r="H24" s="281">
        <f>COUNTIFS(DAS!$E$21:$E$648,"*"&amp;$H$7&amp;"*",DAS!$E$21:$E$648,"*"&amp;C24&amp;"*")</f>
        <v>0</v>
      </c>
      <c r="I24" s="281">
        <f>COUNTIFS(DAS!$E$21:$E$648,"*"&amp;$I$7&amp;"*",DAS!$E$21:$E$648,"*"&amp;C24&amp;"*")</f>
        <v>0</v>
      </c>
      <c r="J24" s="281">
        <f>COUNTIFS(DAS!$E$21:$E$648,"*"&amp;$J$7&amp;"*",DAS!$E$21:$E$648,"*"&amp;C24&amp;"*")</f>
        <v>0</v>
      </c>
      <c r="K24" s="281">
        <f>COUNTIFS(DAS!$E$21:$E$648,"*"&amp;$K$7&amp;"*",DAS!$E$21:$E$648,"*"&amp;C24&amp;"*")</f>
        <v>0</v>
      </c>
      <c r="L24" s="281">
        <f t="shared" si="1"/>
        <v>0</v>
      </c>
    </row>
    <row r="25" ht="15.75" customHeight="1">
      <c r="B25" s="281">
        <v>17.0</v>
      </c>
      <c r="C25" s="281" t="s">
        <v>495</v>
      </c>
      <c r="D25" s="281">
        <f>COUNTIFS(DAS!$E$21:$E$648,"*"&amp;$D$7&amp;"*",DAS!$E$21:$E$648,"*"&amp;C25&amp;"*")</f>
        <v>0</v>
      </c>
      <c r="E25" s="281">
        <f>COUNTIFS(DAS!$E$21:$E$648,"*"&amp;$E$7&amp;"*",DAS!$E$21:$E$648,"*"&amp;C25&amp;"*")</f>
        <v>0</v>
      </c>
      <c r="F25" s="281">
        <f>COUNTIFS(DAS!$E$21:$E$648,"*"&amp;$F$7&amp;"*",DAS!$E$21:$E$648,"*"&amp;C25&amp;"*")</f>
        <v>0</v>
      </c>
      <c r="G25" s="281">
        <f>COUNTIFS(DAS!$E$21:$E$648,"*"&amp;$G$7&amp;"*",DAS!$E$21:$E$648,"*"&amp;C25&amp;"*")</f>
        <v>0</v>
      </c>
      <c r="H25" s="281">
        <f>COUNTIFS(DAS!$E$21:$E$648,"*"&amp;$H$7&amp;"*",DAS!$E$21:$E$648,"*"&amp;C25&amp;"*")</f>
        <v>0</v>
      </c>
      <c r="I25" s="281">
        <f>COUNTIFS(DAS!$E$21:$E$648,"*"&amp;$I$7&amp;"*",DAS!$E$21:$E$648,"*"&amp;C25&amp;"*")</f>
        <v>0</v>
      </c>
      <c r="J25" s="281">
        <f>COUNTIFS(DAS!$E$21:$E$648,"*"&amp;$J$7&amp;"*",DAS!$E$21:$E$648,"*"&amp;C25&amp;"*")</f>
        <v>0</v>
      </c>
      <c r="K25" s="281">
        <f>COUNTIFS(DAS!$E$21:$E$648,"*"&amp;$K$7&amp;"*",DAS!$E$21:$E$648,"*"&amp;C25&amp;"*")</f>
        <v>0</v>
      </c>
      <c r="L25" s="281">
        <f t="shared" si="1"/>
        <v>0</v>
      </c>
    </row>
    <row r="26" ht="15.75" customHeight="1">
      <c r="B26" s="281">
        <v>18.0</v>
      </c>
      <c r="C26" s="281" t="s">
        <v>617</v>
      </c>
      <c r="D26" s="281">
        <f>COUNTIFS(DAS!$E$21:$E$648,"*"&amp;$D$7&amp;"*",DAS!$E$21:$E$648,"*"&amp;C26&amp;"*")</f>
        <v>0</v>
      </c>
      <c r="E26" s="281">
        <f>COUNTIFS(DAS!$E$21:$E$648,"*"&amp;$E$7&amp;"*",DAS!$E$21:$E$648,"*"&amp;C26&amp;"*")</f>
        <v>0</v>
      </c>
      <c r="F26" s="281">
        <f>COUNTIFS(DAS!$E$21:$E$648,"*"&amp;$F$7&amp;"*",DAS!$E$21:$E$648,"*"&amp;C26&amp;"*")</f>
        <v>0</v>
      </c>
      <c r="G26" s="281">
        <f>COUNTIFS(DAS!$E$21:$E$648,"*"&amp;$G$7&amp;"*",DAS!$E$21:$E$648,"*"&amp;C26&amp;"*")</f>
        <v>0</v>
      </c>
      <c r="H26" s="281">
        <f>COUNTIFS(DAS!$E$21:$E$648,"*"&amp;$H$7&amp;"*",DAS!$E$21:$E$648,"*"&amp;C26&amp;"*")</f>
        <v>0</v>
      </c>
      <c r="I26" s="281">
        <f>COUNTIFS(DAS!$E$21:$E$648,"*"&amp;$I$7&amp;"*",DAS!$E$21:$E$648,"*"&amp;C26&amp;"*")</f>
        <v>0</v>
      </c>
      <c r="J26" s="281">
        <f>COUNTIFS(DAS!$E$21:$E$648,"*"&amp;$J$7&amp;"*",DAS!$E$21:$E$648,"*"&amp;C26&amp;"*")</f>
        <v>0</v>
      </c>
      <c r="K26" s="281">
        <f>COUNTIFS(DAS!$E$21:$E$648,"*"&amp;$K$7&amp;"*",DAS!$E$21:$E$648,"*"&amp;C26&amp;"*")</f>
        <v>0</v>
      </c>
      <c r="L26" s="281">
        <f t="shared" si="1"/>
        <v>0</v>
      </c>
    </row>
    <row r="27" ht="15.75" customHeight="1">
      <c r="B27" s="281">
        <v>19.0</v>
      </c>
      <c r="C27" s="281" t="s">
        <v>514</v>
      </c>
      <c r="D27" s="281">
        <f>COUNTIFS(DAS!$E$21:$E$648,"*"&amp;$D$7&amp;"*",DAS!$E$21:$E$648,"*"&amp;C27&amp;"*")</f>
        <v>0</v>
      </c>
      <c r="E27" s="281">
        <f>COUNTIFS(DAS!$E$21:$E$648,"*"&amp;$E$7&amp;"*",DAS!$E$21:$E$648,"*"&amp;C27&amp;"*")</f>
        <v>0</v>
      </c>
      <c r="F27" s="281">
        <f>COUNTIFS(DAS!$E$21:$E$648,"*"&amp;$F$7&amp;"*",DAS!$E$21:$E$648,"*"&amp;C27&amp;"*")</f>
        <v>0</v>
      </c>
      <c r="G27" s="281">
        <f>COUNTIFS(DAS!$E$21:$E$648,"*"&amp;$G$7&amp;"*",DAS!$E$21:$E$648,"*"&amp;C27&amp;"*")</f>
        <v>0</v>
      </c>
      <c r="H27" s="281">
        <f>COUNTIFS(DAS!$E$21:$E$648,"*"&amp;$H$7&amp;"*",DAS!$E$21:$E$648,"*"&amp;C27&amp;"*")</f>
        <v>0</v>
      </c>
      <c r="I27" s="281">
        <f>COUNTIFS(DAS!$E$21:$E$648,"*"&amp;$I$7&amp;"*",DAS!$E$21:$E$648,"*"&amp;C27&amp;"*")</f>
        <v>0</v>
      </c>
      <c r="J27" s="281">
        <f>COUNTIFS(DAS!$E$21:$E$648,"*"&amp;$J$7&amp;"*",DAS!$E$21:$E$648,"*"&amp;C27&amp;"*")</f>
        <v>0</v>
      </c>
      <c r="K27" s="281">
        <f>COUNTIFS(DAS!$E$21:$E$648,"*"&amp;$K$7&amp;"*",DAS!$E$21:$E$648,"*"&amp;C27&amp;"*")</f>
        <v>0</v>
      </c>
      <c r="L27" s="281">
        <f t="shared" si="1"/>
        <v>0</v>
      </c>
    </row>
    <row r="28" ht="15.75" customHeight="1">
      <c r="B28" s="281">
        <v>20.0</v>
      </c>
      <c r="C28" s="281" t="s">
        <v>618</v>
      </c>
      <c r="D28" s="281">
        <f>COUNTIFS(DAS!$E$21:$E$648,"*"&amp;$D$7&amp;"*",DAS!$E$21:$E$648,"*"&amp;C28&amp;"*")</f>
        <v>0</v>
      </c>
      <c r="E28" s="281">
        <f>COUNTIFS(DAS!$E$21:$E$648,"*"&amp;$E$7&amp;"*",DAS!$E$21:$E$648,"*"&amp;C28&amp;"*")</f>
        <v>0</v>
      </c>
      <c r="F28" s="281">
        <f>COUNTIFS(DAS!$E$21:$E$648,"*"&amp;$F$7&amp;"*",DAS!$E$21:$E$648,"*"&amp;C28&amp;"*")</f>
        <v>0</v>
      </c>
      <c r="G28" s="281">
        <f>COUNTIFS(DAS!$E$21:$E$648,"*"&amp;$G$7&amp;"*",DAS!$E$21:$E$648,"*"&amp;C28&amp;"*")</f>
        <v>0</v>
      </c>
      <c r="H28" s="281">
        <f>COUNTIFS(DAS!$E$21:$E$648,"*"&amp;$H$7&amp;"*",DAS!$E$21:$E$648,"*"&amp;C28&amp;"*")</f>
        <v>0</v>
      </c>
      <c r="I28" s="281">
        <f>COUNTIFS(DAS!$E$21:$E$648,"*"&amp;$I$7&amp;"*",DAS!$E$21:$E$648,"*"&amp;C28&amp;"*")</f>
        <v>0</v>
      </c>
      <c r="J28" s="281">
        <f>COUNTIFS(DAS!$E$21:$E$648,"*"&amp;$J$7&amp;"*",DAS!$E$21:$E$648,"*"&amp;C28&amp;"*")</f>
        <v>0</v>
      </c>
      <c r="K28" s="281">
        <f>COUNTIFS(DAS!$E$21:$E$648,"*"&amp;$K$7&amp;"*",DAS!$E$21:$E$648,"*"&amp;C28&amp;"*")</f>
        <v>0</v>
      </c>
      <c r="L28" s="281">
        <f t="shared" si="1"/>
        <v>0</v>
      </c>
    </row>
    <row r="29" ht="15.75" customHeight="1">
      <c r="B29" s="281">
        <v>21.0</v>
      </c>
      <c r="C29" s="281" t="s">
        <v>619</v>
      </c>
      <c r="D29" s="281">
        <f>COUNTIFS(DAS!$E$21:$E$648,"*"&amp;$D$7&amp;"*",DAS!$E$21:$E$648,"*"&amp;C29&amp;"*")</f>
        <v>0</v>
      </c>
      <c r="E29" s="281">
        <f>COUNTIFS(DAS!$E$21:$E$648,"*"&amp;$E$7&amp;"*",DAS!$E$21:$E$648,"*"&amp;C29&amp;"*")</f>
        <v>0</v>
      </c>
      <c r="F29" s="281">
        <f>COUNTIFS(DAS!$E$21:$E$648,"*"&amp;$F$7&amp;"*",DAS!$E$21:$E$648,"*"&amp;C29&amp;"*")</f>
        <v>0</v>
      </c>
      <c r="G29" s="281">
        <f>COUNTIFS(DAS!$E$21:$E$648,"*"&amp;$G$7&amp;"*",DAS!$E$21:$E$648,"*"&amp;C29&amp;"*")</f>
        <v>0</v>
      </c>
      <c r="H29" s="281">
        <f>COUNTIFS(DAS!$E$21:$E$648,"*"&amp;$H$7&amp;"*",DAS!$E$21:$E$648,"*"&amp;C29&amp;"*")</f>
        <v>0</v>
      </c>
      <c r="I29" s="281">
        <f>COUNTIFS(DAS!$E$21:$E$648,"*"&amp;$I$7&amp;"*",DAS!$E$21:$E$648,"*"&amp;C29&amp;"*")</f>
        <v>0</v>
      </c>
      <c r="J29" s="281">
        <f>COUNTIFS(DAS!$E$21:$E$648,"*"&amp;$J$7&amp;"*",DAS!$E$21:$E$648,"*"&amp;C29&amp;"*")</f>
        <v>0</v>
      </c>
      <c r="K29" s="281">
        <f>COUNTIFS(DAS!$E$21:$E$648,"*"&amp;$K$7&amp;"*",DAS!$E$21:$E$648,"*"&amp;C29&amp;"*")</f>
        <v>0</v>
      </c>
      <c r="L29" s="281">
        <f t="shared" si="1"/>
        <v>0</v>
      </c>
    </row>
    <row r="30" ht="15.75" customHeight="1">
      <c r="B30" s="281">
        <v>22.0</v>
      </c>
      <c r="C30" s="281" t="s">
        <v>620</v>
      </c>
      <c r="D30" s="281">
        <f>COUNTIFS(DAS!$E$21:$E$648,"*"&amp;$D$7&amp;"*",DAS!$E$21:$E$648,"*"&amp;C30&amp;"*")</f>
        <v>0</v>
      </c>
      <c r="E30" s="281">
        <f>COUNTIFS(DAS!$E$21:$E$648,"*"&amp;$E$7&amp;"*",DAS!$E$21:$E$648,"*"&amp;C30&amp;"*")</f>
        <v>0</v>
      </c>
      <c r="F30" s="281">
        <f>COUNTIFS(DAS!$E$21:$E$648,"*"&amp;$F$7&amp;"*",DAS!$E$21:$E$648,"*"&amp;C30&amp;"*")</f>
        <v>0</v>
      </c>
      <c r="G30" s="281">
        <f>COUNTIFS(DAS!$E$21:$E$648,"*"&amp;$G$7&amp;"*",DAS!$E$21:$E$648,"*"&amp;C30&amp;"*")</f>
        <v>0</v>
      </c>
      <c r="H30" s="281">
        <f>COUNTIFS(DAS!$E$21:$E$648,"*"&amp;$H$7&amp;"*",DAS!$E$21:$E$648,"*"&amp;C30&amp;"*")</f>
        <v>0</v>
      </c>
      <c r="I30" s="281">
        <f>COUNTIFS(DAS!$E$21:$E$648,"*"&amp;$I$7&amp;"*",DAS!$E$21:$E$648,"*"&amp;C30&amp;"*")</f>
        <v>0</v>
      </c>
      <c r="J30" s="281">
        <f>COUNTIFS(DAS!$E$21:$E$648,"*"&amp;$J$7&amp;"*",DAS!$E$21:$E$648,"*"&amp;C30&amp;"*")</f>
        <v>0</v>
      </c>
      <c r="K30" s="281">
        <f>COUNTIFS(DAS!$E$21:$E$648,"*"&amp;$K$7&amp;"*",DAS!$E$21:$E$648,"*"&amp;C30&amp;"*")</f>
        <v>0</v>
      </c>
      <c r="L30" s="281">
        <f t="shared" si="1"/>
        <v>0</v>
      </c>
    </row>
    <row r="31" ht="15.75" customHeight="1">
      <c r="B31" s="281">
        <v>23.0</v>
      </c>
      <c r="C31" s="281" t="s">
        <v>621</v>
      </c>
      <c r="D31" s="281">
        <f>COUNTIFS(DAS!$E$21:$E$648,"*"&amp;$D$7&amp;"*",DAS!$E$21:$E$648,"*"&amp;C31&amp;"*")</f>
        <v>0</v>
      </c>
      <c r="E31" s="281">
        <f>COUNTIFS(DAS!$E$21:$E$648,"*"&amp;$E$7&amp;"*",DAS!$E$21:$E$648,"*"&amp;C31&amp;"*")</f>
        <v>0</v>
      </c>
      <c r="F31" s="281">
        <f>COUNTIFS(DAS!$E$21:$E$648,"*"&amp;$F$7&amp;"*",DAS!$E$21:$E$648,"*"&amp;C31&amp;"*")</f>
        <v>0</v>
      </c>
      <c r="G31" s="281">
        <f>COUNTIFS(DAS!$E$21:$E$648,"*"&amp;$G$7&amp;"*",DAS!$E$21:$E$648,"*"&amp;C31&amp;"*")</f>
        <v>0</v>
      </c>
      <c r="H31" s="281">
        <f>COUNTIFS(DAS!$E$21:$E$648,"*"&amp;$H$7&amp;"*",DAS!$E$21:$E$648,"*"&amp;C31&amp;"*")</f>
        <v>0</v>
      </c>
      <c r="I31" s="281">
        <f>COUNTIFS(DAS!$E$21:$E$648,"*"&amp;$I$7&amp;"*",DAS!$E$21:$E$648,"*"&amp;C31&amp;"*")</f>
        <v>0</v>
      </c>
      <c r="J31" s="281">
        <f>COUNTIFS(DAS!$E$21:$E$648,"*"&amp;$J$7&amp;"*",DAS!$E$21:$E$648,"*"&amp;C31&amp;"*")</f>
        <v>0</v>
      </c>
      <c r="K31" s="281">
        <f>COUNTIFS(DAS!$E$21:$E$648,"*"&amp;$K$7&amp;"*",DAS!$E$21:$E$648,"*"&amp;C31&amp;"*")</f>
        <v>0</v>
      </c>
      <c r="L31" s="281">
        <f t="shared" si="1"/>
        <v>0</v>
      </c>
    </row>
    <row r="32" ht="15.75" customHeight="1">
      <c r="B32" s="284" t="s">
        <v>588</v>
      </c>
      <c r="C32" s="20"/>
      <c r="D32" s="281">
        <f t="shared" ref="D32:L32" si="2">SUM(D9:D31)</f>
        <v>0</v>
      </c>
      <c r="E32" s="281">
        <f t="shared" si="2"/>
        <v>0</v>
      </c>
      <c r="F32" s="281">
        <f t="shared" si="2"/>
        <v>0</v>
      </c>
      <c r="G32" s="281">
        <f t="shared" si="2"/>
        <v>0</v>
      </c>
      <c r="H32" s="281">
        <f t="shared" si="2"/>
        <v>0</v>
      </c>
      <c r="I32" s="281">
        <f t="shared" si="2"/>
        <v>0</v>
      </c>
      <c r="J32" s="281">
        <f t="shared" si="2"/>
        <v>0</v>
      </c>
      <c r="K32" s="281">
        <f t="shared" si="2"/>
        <v>0</v>
      </c>
      <c r="L32" s="281">
        <f t="shared" si="2"/>
        <v>0</v>
      </c>
    </row>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6">
    <mergeCell ref="D7:D8"/>
    <mergeCell ref="E7:E8"/>
    <mergeCell ref="B32:C32"/>
    <mergeCell ref="F7:F8"/>
    <mergeCell ref="G7:G8"/>
    <mergeCell ref="H7:H8"/>
    <mergeCell ref="I7:I8"/>
    <mergeCell ref="J7:J8"/>
    <mergeCell ref="K7:K8"/>
    <mergeCell ref="C2:F2"/>
    <mergeCell ref="C3:F3"/>
    <mergeCell ref="C4:F4"/>
    <mergeCell ref="B6:B8"/>
    <mergeCell ref="C6:C8"/>
    <mergeCell ref="D6:K6"/>
    <mergeCell ref="L6:L8"/>
  </mergeCells>
  <printOptions/>
  <pageMargins bottom="0.75" footer="0.0" header="0.0" left="0.7" right="0.7" top="0.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2022-06-17T03:08:28Z</dcterms:created>
  <dc:creator>Nabila</dc:creator>
</cp:coreProperties>
</file>